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 tabRatio="637" firstSheet="9" activeTab="1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支出中期规划预算表12" sheetId="17" r:id="rId17"/>
  </sheets>
  <calcPr calcId="144525"/>
</workbook>
</file>

<file path=xl/sharedStrings.xml><?xml version="1.0" encoding="utf-8"?>
<sst xmlns="http://schemas.openxmlformats.org/spreadsheetml/2006/main" count="831" uniqueCount="360">
  <si>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</si>
  <si>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</si>
  <si>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</si>
  <si>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</si>
  <si>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</si>
  <si>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</si>
  <si>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</si>
  <si>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</si>
  <si>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</si>
  <si>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</si>
  <si>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</si>
  <si>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</si>
  <si>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</si>
  <si>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</si>
  <si>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</si>
  <si>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</si>
  <si>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</si>
  <si>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</si>
  <si>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</si>
  <si>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</si>
  <si>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</si>
  <si>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</si>
  <si>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</si>
  <si>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</si>
  <si>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</si>
  <si>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</si>
  <si>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</si>
  <si>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</si>
  <si>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</si>
  <si>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</si>
  <si>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</si>
  <si>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</si>
  <si>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</si>
  <si>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</si>
  <si>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</si>
  <si>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</si>
  <si>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</si>
  <si>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</si>
  <si>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</si>
  <si>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</si>
  <si>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</si>
  <si>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</si>
  <si>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</si>
  <si>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</si>
  <si>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</si>
  <si>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</si>
  <si>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</si>
  <si>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</si>
  <si>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</si>
  <si>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</si>
  <si>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</si>
  <si>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</si>
  <si>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</si>
  <si>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</si>
  <si>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</si>
  <si>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</si>
  <si>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</si>
  <si>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</si>
  <si>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</si>
  <si>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</si>
  <si>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</si>
  <si>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</si>
  <si>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</si>
  <si>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</si>
  <si>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</si>
  <si>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</si>
  <si>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</si>
  <si>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</si>
  <si>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123</t>
  </si>
  <si>
    <t>宜良县交通运输局</t>
  </si>
  <si>
    <t>123001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</si>
  <si>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</si>
  <si>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</si>
  <si>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</si>
  <si>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</si>
  <si>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</si>
  <si>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</si>
  <si>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</si>
  <si>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</si>
  <si>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</si>
  <si>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</si>
  <si>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</si>
  <si>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</si>
  <si>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</si>
  <si>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</si>
  <si>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</si>
  <si>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</si>
  <si>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</si>
  <si>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</si>
  <si>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</si>
  <si>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</si>
  <si>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</si>
  <si>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</si>
  <si>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</si>
  <si>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</si>
  <si>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</si>
  <si>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</si>
  <si>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</si>
  <si>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</si>
  <si>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</si>
  <si>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</si>
  <si>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</si>
  <si>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</si>
  <si>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</si>
  <si>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</si>
  <si>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</si>
  <si>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</si>
  <si>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</si>
  <si>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</si>
  <si>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</si>
  <si>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</si>
  <si>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</si>
  <si>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</si>
  <si>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</si>
  <si>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</si>
  <si>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</si>
  <si>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</si>
  <si>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</si>
  <si>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</si>
  <si>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</si>
  <si>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</si>
  <si>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</si>
  <si>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</si>
  <si>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214</t>
  </si>
  <si>
    <t>交通运输支出</t>
  </si>
  <si>
    <t>21401</t>
  </si>
  <si>
    <t>公路水路运输</t>
  </si>
  <si>
    <t>2140101</t>
  </si>
  <si>
    <t>行政运行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</si>
  <si>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</si>
  <si>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</si>
  <si>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</si>
  <si>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</si>
  <si>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</si>
  <si>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</si>
  <si>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</si>
  <si>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</si>
  <si>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</si>
  <si>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</si>
  <si>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</si>
  <si>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</si>
  <si>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</si>
  <si>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</si>
  <si>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</si>
  <si>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</si>
  <si>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</si>
  <si>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</si>
  <si>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</si>
  <si>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</si>
  <si>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</si>
  <si>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</si>
  <si>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</si>
  <si>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</si>
  <si>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</si>
  <si>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</si>
  <si>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</si>
  <si>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</si>
  <si>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</si>
  <si>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</si>
  <si>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</si>
  <si>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</si>
  <si>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</si>
  <si>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</si>
  <si>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</si>
  <si>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</si>
  <si>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</si>
  <si>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</si>
  <si>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</si>
  <si>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</si>
  <si>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</si>
  <si>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</si>
  <si>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</si>
  <si>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</si>
  <si>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</si>
  <si>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</si>
  <si>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</si>
  <si>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</si>
  <si>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</si>
  <si>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</si>
  <si>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</si>
  <si>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</si>
  <si>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</si>
  <si>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</si>
  <si>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</si>
  <si>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</si>
  <si>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</si>
  <si>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</si>
  <si>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</si>
  <si>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</si>
  <si>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</si>
  <si>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</si>
  <si>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</si>
  <si>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</si>
  <si>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</si>
  <si>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</si>
  <si>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</si>
  <si>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</si>
  <si>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</si>
  <si>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530125210000000002088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</si>
  <si>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</si>
  <si>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</si>
  <si>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</si>
  <si>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</si>
  <si>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</si>
  <si>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</si>
  <si>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</si>
  <si>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530125210000000002089</t>
  </si>
  <si>
    <t>事业人员支出工资</t>
  </si>
  <si>
    <t>30107</t>
  </si>
  <si>
    <t>绩效工资</t>
  </si>
  <si>
    <t>530125210000000002090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</si>
  <si>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</si>
  <si>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</si>
  <si>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</si>
  <si>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</si>
  <si>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</si>
  <si>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</si>
  <si>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</si>
  <si>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</si>
  <si>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</si>
  <si>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</si>
  <si>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</si>
  <si>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530125210000000002091</t>
  </si>
  <si>
    <t>30113</t>
  </si>
  <si>
    <t>530125210000000002093</t>
  </si>
  <si>
    <t>其他工资福利支出</t>
  </si>
  <si>
    <t>30199</t>
  </si>
  <si>
    <t>530125210000000002094</t>
  </si>
  <si>
    <t>公车购置及运维费</t>
  </si>
  <si>
    <t>30231</t>
  </si>
  <si>
    <t>公务用车运行维护费</t>
  </si>
  <si>
    <t>530125210000000002095</t>
  </si>
  <si>
    <t>30217</t>
  </si>
  <si>
    <t>530125210000000002096</t>
  </si>
  <si>
    <t>行政公务交通补贴</t>
  </si>
  <si>
    <t>30239</t>
  </si>
  <si>
    <t>其他交通费用</t>
  </si>
  <si>
    <t>530125210000000002098</t>
  </si>
  <si>
    <t>工会经费</t>
  </si>
  <si>
    <t>30228</t>
  </si>
  <si>
    <t>530125210000000002099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</si>
  <si>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</si>
  <si>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</si>
  <si>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</si>
  <si>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</si>
  <si>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</si>
  <si>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</si>
  <si>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</si>
  <si>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</si>
  <si>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</si>
  <si>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30299</t>
  </si>
  <si>
    <t>其他商品和服务支出</t>
  </si>
  <si>
    <t>530125231100001403446</t>
  </si>
  <si>
    <t>行政人员绩效奖励</t>
  </si>
  <si>
    <t>530125231100001403464</t>
  </si>
  <si>
    <t>特殊公用经费</t>
  </si>
  <si>
    <t>530125231100001428567</t>
  </si>
  <si>
    <t>离退休人员支出</t>
  </si>
  <si>
    <t>30305</t>
  </si>
  <si>
    <t>生活补助</t>
  </si>
  <si>
    <t>530125261100005066059</t>
  </si>
  <si>
    <t>事业人员绩效奖励</t>
  </si>
  <si>
    <t>预算05-1表</t>
  </si>
  <si>
    <t>项目分类</t>
  </si>
  <si>
    <t>项目单位</t>
  </si>
  <si>
    <t>本年拨款</t>
  </si>
  <si>
    <t>其中：本次下达</t>
  </si>
  <si>
    <t>对个人和家庭的补助</t>
  </si>
  <si>
    <t>530125261100005062799</t>
  </si>
  <si>
    <t>遗属补助资金</t>
  </si>
  <si>
    <t>30304</t>
  </si>
  <si>
    <t>抚恤金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</si>
  <si>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</si>
  <si>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</si>
  <si>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</si>
  <si>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</si>
  <si>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</si>
  <si>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</si>
  <si>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</si>
  <si>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</si>
  <si>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</si>
  <si>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</si>
  <si>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</si>
  <si>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</si>
  <si>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</si>
  <si>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获补对象数</t>
  </si>
  <si>
    <t>=</t>
  </si>
  <si>
    <t>100</t>
  </si>
  <si>
    <t>人(人次、家)</t>
  </si>
  <si>
    <t>定性指标</t>
  </si>
  <si>
    <t>反映获补助人员、企业的数量情况，也适用补贴、资助等形式的补助。</t>
  </si>
  <si>
    <t>效益指标</t>
  </si>
  <si>
    <t>经济效益</t>
  </si>
  <si>
    <t>带动人均增收</t>
  </si>
  <si>
    <t>&gt;=</t>
  </si>
  <si>
    <t>元</t>
  </si>
  <si>
    <t>反映补助带动人均增收的情况。</t>
  </si>
  <si>
    <t>满意度指标</t>
  </si>
  <si>
    <t>服务对象满意度</t>
  </si>
  <si>
    <t>受益对象满意度</t>
  </si>
  <si>
    <t>%</t>
  </si>
  <si>
    <t>反映获补助受益对象的满意程度。</t>
  </si>
  <si>
    <t>预算06表</t>
  </si>
  <si>
    <t>政府性基金预算支出</t>
  </si>
  <si>
    <t>备注：2026年我单位无此预算项目，本表为空。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</si>
  <si>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</si>
  <si>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</si>
  <si>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</si>
  <si>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</si>
  <si>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</si>
  <si>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</si>
  <si>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</si>
  <si>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</si>
  <si>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</si>
  <si>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</si>
  <si>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</si>
  <si>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</si>
  <si>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</si>
  <si>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</si>
  <si>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</si>
  <si>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</si>
  <si>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</si>
  <si>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</si>
  <si>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</si>
  <si>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</si>
  <si>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</si>
  <si>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</si>
  <si>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</si>
  <si>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</si>
  <si>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</si>
  <si>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</si>
  <si>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</si>
  <si>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</si>
  <si>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</si>
  <si>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</si>
  <si>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</si>
  <si>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</si>
  <si>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</si>
  <si>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</si>
  <si>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</si>
  <si>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</si>
  <si>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</si>
  <si>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</si>
  <si>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</si>
  <si>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</si>
  <si>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</si>
  <si>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</si>
  <si>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</si>
  <si>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</si>
  <si>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</si>
  <si>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</si>
  <si>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</si>
  <si>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</si>
  <si>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预算11表</t>
  </si>
  <si>
    <t>上级补助</t>
  </si>
  <si>
    <t>预算12表</t>
  </si>
  <si>
    <t>项目级次</t>
  </si>
  <si>
    <t>114 对个人和家庭的补助</t>
  </si>
  <si>
    <t>本级</t>
  </si>
  <si>
    <t>说明：我单位本年度无部门项目中期规划预算，此表为空。</t>
  </si>
</sst>
</file>

<file path=xl/styles.xml><?xml version="1.0" encoding="utf-8"?>
<styleSheet xmlns="http://schemas.openxmlformats.org/spreadsheetml/2006/main">
  <numFmts count="9">
    <numFmt numFmtId="176" formatCode="yyyy/mm/dd"/>
    <numFmt numFmtId="177" formatCode="#,##0.00;\-#,##0.00;;@"/>
    <numFmt numFmtId="178" formatCode="hh:mm:ss"/>
    <numFmt numFmtId="179" formatCode="yyyy/mm/dd\ hh:mm:ss"/>
    <numFmt numFmtId="180" formatCode="#,##0;\-#,##0;;@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30" fillId="1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9" fontId="15" fillId="0" borderId="7">
      <alignment horizontal="right" vertical="center"/>
    </xf>
    <xf numFmtId="0" fontId="22" fillId="9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6" fontId="15" fillId="0" borderId="7">
      <alignment horizontal="right" vertical="center"/>
    </xf>
    <xf numFmtId="0" fontId="33" fillId="0" borderId="0" applyNumberFormat="0" applyFill="0" applyBorder="0" applyAlignment="0" applyProtection="0">
      <alignment vertical="center"/>
    </xf>
    <xf numFmtId="0" fontId="0" fillId="13" borderId="20" applyNumberFormat="0" applyFon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7" fillId="7" borderId="19" applyNumberFormat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29" fillId="14" borderId="21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1" fillId="0" borderId="22" applyNumberFormat="0" applyFill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10" fontId="15" fillId="0" borderId="7">
      <alignment horizontal="right" vertical="center"/>
    </xf>
    <xf numFmtId="0" fontId="22" fillId="2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177" fontId="15" fillId="0" borderId="7">
      <alignment horizontal="right" vertical="center"/>
    </xf>
    <xf numFmtId="49" fontId="15" fillId="0" borderId="7">
      <alignment horizontal="left" vertical="center" wrapText="1"/>
    </xf>
    <xf numFmtId="177" fontId="15" fillId="0" borderId="7">
      <alignment horizontal="right" vertical="center"/>
    </xf>
    <xf numFmtId="178" fontId="15" fillId="0" borderId="7">
      <alignment horizontal="right" vertical="center"/>
    </xf>
    <xf numFmtId="180" fontId="15" fillId="0" borderId="7">
      <alignment horizontal="right" vertical="center"/>
    </xf>
    <xf numFmtId="0" fontId="15" fillId="0" borderId="0">
      <alignment vertical="top"/>
      <protection locked="0"/>
    </xf>
  </cellStyleXfs>
  <cellXfs count="201">
    <xf numFmtId="0" fontId="0" fillId="0" borderId="0" xfId="0" applyFont="1" applyBorder="1"/>
    <xf numFmtId="0" fontId="0" fillId="0" borderId="0" xfId="0" applyFont="1" applyFill="1" applyBorder="1" applyAlignment="1"/>
    <xf numFmtId="49" fontId="1" fillId="0" borderId="0" xfId="0" applyNumberFormat="1" applyFont="1" applyFill="1" applyBorder="1" applyAlignment="1"/>
    <xf numFmtId="0" fontId="2" fillId="0" borderId="0" xfId="0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/>
    <xf numFmtId="0" fontId="2" fillId="0" borderId="0" xfId="0" applyFont="1" applyFill="1" applyBorder="1" applyAlignment="1" applyProtection="1">
      <alignment horizontal="right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 wrapText="1"/>
    </xf>
    <xf numFmtId="4" fontId="2" fillId="0" borderId="7" xfId="0" applyNumberFormat="1" applyFont="1" applyFill="1" applyBorder="1" applyAlignment="1">
      <alignment horizontal="right" vertical="center" wrapText="1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1" fillId="0" borderId="7" xfId="0" applyFont="1" applyFill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Fill="1" applyBorder="1" applyAlignment="1" applyProtection="1">
      <alignment vertical="top"/>
      <protection locked="0"/>
    </xf>
    <xf numFmtId="0" fontId="6" fillId="0" borderId="0" xfId="0" applyFont="1" applyFill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protection locked="0"/>
    </xf>
    <xf numFmtId="0" fontId="6" fillId="0" borderId="0" xfId="0" applyFont="1" applyFill="1" applyBorder="1" applyAlignment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 applyProtection="1">
      <alignment horizontal="left"/>
      <protection locked="0"/>
    </xf>
    <xf numFmtId="0" fontId="2" fillId="0" borderId="7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Fill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wrapText="1"/>
    </xf>
    <xf numFmtId="0" fontId="4" fillId="0" borderId="8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177" fontId="5" fillId="0" borderId="7" xfId="0" applyNumberFormat="1" applyFont="1" applyFill="1" applyBorder="1" applyAlignment="1">
      <alignment horizontal="right"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 applyProtection="1">
      <alignment horizontal="left" vertical="center"/>
      <protection locked="0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horizontal="right" wrapText="1"/>
      <protection locked="0"/>
    </xf>
    <xf numFmtId="0" fontId="4" fillId="0" borderId="13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 wrapText="1"/>
    </xf>
    <xf numFmtId="3" fontId="2" fillId="0" borderId="11" xfId="0" applyNumberFormat="1" applyFont="1" applyFill="1" applyBorder="1" applyAlignment="1">
      <alignment horizontal="right" vertical="center"/>
    </xf>
    <xf numFmtId="0" fontId="2" fillId="0" borderId="13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/>
    </xf>
    <xf numFmtId="0" fontId="9" fillId="0" borderId="0" xfId="0" applyFont="1" applyFill="1" applyBorder="1" applyAlignment="1" applyProtection="1">
      <alignment horizontal="right"/>
      <protection locked="0"/>
    </xf>
    <xf numFmtId="49" fontId="9" fillId="0" borderId="0" xfId="0" applyNumberFormat="1" applyFont="1" applyFill="1" applyBorder="1" applyAlignment="1" applyProtection="1">
      <protection locked="0"/>
    </xf>
    <xf numFmtId="0" fontId="1" fillId="0" borderId="0" xfId="0" applyFont="1" applyFill="1" applyBorder="1" applyAlignment="1">
      <alignment horizontal="right"/>
    </xf>
    <xf numFmtId="0" fontId="10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49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4" xfId="0" applyFont="1" applyFill="1" applyBorder="1" applyAlignment="1" applyProtection="1">
      <alignment horizontal="left" vertical="center" wrapText="1"/>
      <protection locked="0"/>
    </xf>
    <xf numFmtId="177" fontId="5" fillId="0" borderId="4" xfId="0" applyNumberFormat="1" applyFont="1" applyFill="1" applyBorder="1" applyAlignment="1">
      <alignment horizontal="right" vertical="center"/>
    </xf>
    <xf numFmtId="0" fontId="1" fillId="0" borderId="14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Alignment="1">
      <alignment horizontal="left"/>
    </xf>
    <xf numFmtId="0" fontId="1" fillId="0" borderId="7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1"/>
    </xf>
    <xf numFmtId="0" fontId="2" fillId="0" borderId="7" xfId="0" applyFont="1" applyFill="1" applyBorder="1" applyAlignment="1">
      <alignment horizontal="left" vertical="center" wrapText="1" indent="2"/>
    </xf>
    <xf numFmtId="0" fontId="1" fillId="0" borderId="0" xfId="0" applyFont="1" applyFill="1" applyBorder="1" applyAlignment="1">
      <alignment vertical="top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2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 applyProtection="1">
      <alignment vertical="top"/>
      <protection locked="0"/>
    </xf>
    <xf numFmtId="49" fontId="1" fillId="0" borderId="0" xfId="0" applyNumberFormat="1" applyFont="1" applyFill="1" applyBorder="1" applyAlignment="1" applyProtection="1"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left" vertical="center" indent="1"/>
    </xf>
    <xf numFmtId="0" fontId="2" fillId="0" borderId="3" xfId="0" applyFont="1" applyFill="1" applyBorder="1" applyAlignment="1" applyProtection="1">
      <alignment horizontal="left" vertical="center"/>
      <protection locked="0"/>
    </xf>
    <xf numFmtId="0" fontId="2" fillId="0" borderId="4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4" fillId="0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4" fillId="0" borderId="7" xfId="0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Fill="1" applyBorder="1" applyAlignment="1" applyProtection="1">
      <alignment vertical="top" wrapText="1"/>
      <protection locked="0"/>
    </xf>
    <xf numFmtId="0" fontId="2" fillId="0" borderId="7" xfId="0" applyFont="1" applyFill="1" applyBorder="1" applyAlignment="1" applyProtection="1">
      <alignment vertical="center" wrapText="1"/>
      <protection locked="0"/>
    </xf>
    <xf numFmtId="0" fontId="13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177" fontId="14" fillId="0" borderId="7" xfId="0" applyNumberFormat="1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12" fillId="0" borderId="4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7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6" fillId="0" borderId="7" xfId="0" applyFont="1" applyFill="1" applyBorder="1" applyAlignment="1" applyProtection="1">
      <alignment vertical="top" wrapText="1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Fill="1" applyBorder="1" applyAlignment="1" applyProtection="1">
      <alignment vertical="center"/>
      <protection locked="0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outlinePr summaryRight="0"/>
    <pageSetUpPr fitToPage="1"/>
  </sheetPr>
  <dimension ref="A1:D36"/>
  <sheetViews>
    <sheetView showZeros="0" topLeftCell="A4" workbookViewId="0">
      <selection activeCell="B6" sqref="B6"/>
    </sheetView>
  </sheetViews>
  <sheetFormatPr defaultColWidth="8.575" defaultRowHeight="12.75" customHeight="1" outlineLevelCol="3"/>
  <cols>
    <col min="1" max="4" width="41" style="1" customWidth="1"/>
    <col min="5" max="16384" width="8.575" style="1"/>
  </cols>
  <sheetData>
    <row r="1" s="1" customFormat="1" ht="15" customHeight="1" spans="1:4">
      <c r="A1" s="45"/>
      <c r="B1" s="45"/>
      <c r="C1" s="45"/>
      <c r="D1" s="46" t="s">
        <v>0</v>
      </c>
    </row>
    <row r="2" s="1" customFormat="1" ht="41.25" customHeight="1" spans="1:1">
      <c r="A2" s="40" t="str">
        <f>"2026"&amp;"年部门财务收支预算总表"</f>
        <v>2026年部门财务收支预算总表</v>
      </c>
    </row>
    <row r="3" s="1" customFormat="1" ht="17.25" customHeight="1" spans="1:4">
      <c r="A3" s="43" t="str">
        <f>"单位名称："&amp;"宜良县交通运输局"</f>
        <v>单位名称：宜良县交通运输局</v>
      </c>
      <c r="B3" s="163"/>
      <c r="D3" s="142" t="s">
        <v>1</v>
      </c>
    </row>
    <row r="4" s="1" customFormat="1" ht="23.25" customHeight="1" spans="1:4">
      <c r="A4" s="164" t="s">
        <v>2</v>
      </c>
      <c r="B4" s="165"/>
      <c r="C4" s="164" t="s">
        <v>3</v>
      </c>
      <c r="D4" s="165"/>
    </row>
    <row r="5" s="1" customFormat="1" ht="24" customHeight="1" spans="1:4">
      <c r="A5" s="164" t="s">
        <v>4</v>
      </c>
      <c r="B5" s="164" t="s">
        <v>5</v>
      </c>
      <c r="C5" s="164" t="s">
        <v>6</v>
      </c>
      <c r="D5" s="164" t="s">
        <v>5</v>
      </c>
    </row>
    <row r="6" s="1" customFormat="1" ht="17.25" customHeight="1" spans="1:4">
      <c r="A6" s="166" t="s">
        <v>7</v>
      </c>
      <c r="B6" s="81">
        <v>8652625.09</v>
      </c>
      <c r="C6" s="166" t="s">
        <v>8</v>
      </c>
      <c r="D6" s="81"/>
    </row>
    <row r="7" s="1" customFormat="1" ht="17.25" customHeight="1" spans="1:4">
      <c r="A7" s="166" t="s">
        <v>9</v>
      </c>
      <c r="B7" s="81"/>
      <c r="C7" s="166" t="s">
        <v>10</v>
      </c>
      <c r="D7" s="81"/>
    </row>
    <row r="8" s="1" customFormat="1" ht="17.25" customHeight="1" spans="1:4">
      <c r="A8" s="166" t="s">
        <v>11</v>
      </c>
      <c r="B8" s="81"/>
      <c r="C8" s="200" t="s">
        <v>12</v>
      </c>
      <c r="D8" s="81"/>
    </row>
    <row r="9" s="1" customFormat="1" ht="17.25" customHeight="1" spans="1:4">
      <c r="A9" s="166" t="s">
        <v>13</v>
      </c>
      <c r="B9" s="81"/>
      <c r="C9" s="200" t="s">
        <v>14</v>
      </c>
      <c r="D9" s="81"/>
    </row>
    <row r="10" s="1" customFormat="1" ht="17.25" customHeight="1" spans="1:4">
      <c r="A10" s="166" t="s">
        <v>15</v>
      </c>
      <c r="B10" s="81"/>
      <c r="C10" s="200" t="s">
        <v>16</v>
      </c>
      <c r="D10" s="81"/>
    </row>
    <row r="11" s="1" customFormat="1" ht="17.25" customHeight="1" spans="1:4">
      <c r="A11" s="166" t="s">
        <v>17</v>
      </c>
      <c r="B11" s="81"/>
      <c r="C11" s="200" t="s">
        <v>18</v>
      </c>
      <c r="D11" s="81"/>
    </row>
    <row r="12" s="1" customFormat="1" ht="17.25" customHeight="1" spans="1:4">
      <c r="A12" s="166" t="s">
        <v>19</v>
      </c>
      <c r="B12" s="81"/>
      <c r="C12" s="31" t="s">
        <v>20</v>
      </c>
      <c r="D12" s="81"/>
    </row>
    <row r="13" s="1" customFormat="1" ht="17.25" customHeight="1" spans="1:4">
      <c r="A13" s="166" t="s">
        <v>21</v>
      </c>
      <c r="B13" s="81"/>
      <c r="C13" s="31" t="s">
        <v>22</v>
      </c>
      <c r="D13" s="81">
        <v>1272977.61</v>
      </c>
    </row>
    <row r="14" s="1" customFormat="1" ht="17.25" customHeight="1" spans="1:4">
      <c r="A14" s="166" t="s">
        <v>23</v>
      </c>
      <c r="B14" s="81"/>
      <c r="C14" s="31" t="s">
        <v>24</v>
      </c>
      <c r="D14" s="81">
        <v>636448.48</v>
      </c>
    </row>
    <row r="15" s="1" customFormat="1" ht="17.25" customHeight="1" spans="1:4">
      <c r="A15" s="166" t="s">
        <v>25</v>
      </c>
      <c r="B15" s="81"/>
      <c r="C15" s="31" t="s">
        <v>26</v>
      </c>
      <c r="D15" s="81"/>
    </row>
    <row r="16" s="1" customFormat="1" ht="17.25" customHeight="1" spans="1:4">
      <c r="A16" s="63"/>
      <c r="B16" s="81"/>
      <c r="C16" s="31" t="s">
        <v>27</v>
      </c>
      <c r="D16" s="81"/>
    </row>
    <row r="17" s="1" customFormat="1" ht="17.25" customHeight="1" spans="1:4">
      <c r="A17" s="167"/>
      <c r="B17" s="81"/>
      <c r="C17" s="31" t="s">
        <v>28</v>
      </c>
      <c r="D17" s="81"/>
    </row>
    <row r="18" s="1" customFormat="1" ht="17.25" customHeight="1" spans="1:4">
      <c r="A18" s="167"/>
      <c r="B18" s="81"/>
      <c r="C18" s="31" t="s">
        <v>29</v>
      </c>
      <c r="D18" s="81">
        <v>6254738</v>
      </c>
    </row>
    <row r="19" s="1" customFormat="1" ht="17.25" customHeight="1" spans="1:4">
      <c r="A19" s="167"/>
      <c r="B19" s="81"/>
      <c r="C19" s="31" t="s">
        <v>30</v>
      </c>
      <c r="D19" s="81"/>
    </row>
    <row r="20" s="1" customFormat="1" ht="17.25" customHeight="1" spans="1:4">
      <c r="A20" s="167"/>
      <c r="B20" s="81"/>
      <c r="C20" s="31" t="s">
        <v>31</v>
      </c>
      <c r="D20" s="81"/>
    </row>
    <row r="21" s="1" customFormat="1" ht="17.25" customHeight="1" spans="1:4">
      <c r="A21" s="167"/>
      <c r="B21" s="81"/>
      <c r="C21" s="31" t="s">
        <v>32</v>
      </c>
      <c r="D21" s="81"/>
    </row>
    <row r="22" s="1" customFormat="1" ht="17.25" customHeight="1" spans="1:4">
      <c r="A22" s="167"/>
      <c r="B22" s="81"/>
      <c r="C22" s="31" t="s">
        <v>33</v>
      </c>
      <c r="D22" s="81"/>
    </row>
    <row r="23" s="1" customFormat="1" ht="17.25" customHeight="1" spans="1:4">
      <c r="A23" s="167"/>
      <c r="B23" s="81"/>
      <c r="C23" s="31" t="s">
        <v>34</v>
      </c>
      <c r="D23" s="81"/>
    </row>
    <row r="24" s="1" customFormat="1" ht="17.25" customHeight="1" spans="1:4">
      <c r="A24" s="167"/>
      <c r="B24" s="81"/>
      <c r="C24" s="31" t="s">
        <v>35</v>
      </c>
      <c r="D24" s="81">
        <v>488461</v>
      </c>
    </row>
    <row r="25" s="1" customFormat="1" ht="17.25" customHeight="1" spans="1:4">
      <c r="A25" s="167"/>
      <c r="B25" s="81"/>
      <c r="C25" s="31" t="s">
        <v>36</v>
      </c>
      <c r="D25" s="81"/>
    </row>
    <row r="26" s="1" customFormat="1" ht="17.25" customHeight="1" spans="1:4">
      <c r="A26" s="167"/>
      <c r="B26" s="81"/>
      <c r="C26" s="63" t="s">
        <v>37</v>
      </c>
      <c r="D26" s="81"/>
    </row>
    <row r="27" s="1" customFormat="1" ht="17.25" customHeight="1" spans="1:4">
      <c r="A27" s="167"/>
      <c r="B27" s="81"/>
      <c r="C27" s="31" t="s">
        <v>38</v>
      </c>
      <c r="D27" s="81"/>
    </row>
    <row r="28" s="1" customFormat="1" ht="16.5" customHeight="1" spans="1:4">
      <c r="A28" s="167"/>
      <c r="B28" s="81"/>
      <c r="C28" s="31" t="s">
        <v>39</v>
      </c>
      <c r="D28" s="81"/>
    </row>
    <row r="29" s="1" customFormat="1" ht="16.5" customHeight="1" spans="1:4">
      <c r="A29" s="167"/>
      <c r="B29" s="81"/>
      <c r="C29" s="63" t="s">
        <v>40</v>
      </c>
      <c r="D29" s="81"/>
    </row>
    <row r="30" s="1" customFormat="1" ht="17.25" customHeight="1" spans="1:4">
      <c r="A30" s="167"/>
      <c r="B30" s="81"/>
      <c r="C30" s="63" t="s">
        <v>41</v>
      </c>
      <c r="D30" s="81"/>
    </row>
    <row r="31" s="1" customFormat="1" ht="17.25" customHeight="1" spans="1:4">
      <c r="A31" s="167"/>
      <c r="B31" s="81"/>
      <c r="C31" s="31" t="s">
        <v>42</v>
      </c>
      <c r="D31" s="81"/>
    </row>
    <row r="32" s="1" customFormat="1" ht="16.5" customHeight="1" spans="1:4">
      <c r="A32" s="167" t="s">
        <v>43</v>
      </c>
      <c r="B32" s="81">
        <v>8652625.09</v>
      </c>
      <c r="C32" s="167" t="s">
        <v>44</v>
      </c>
      <c r="D32" s="81">
        <v>8652625.09</v>
      </c>
    </row>
    <row r="33" s="1" customFormat="1" ht="16.5" customHeight="1" spans="1:4">
      <c r="A33" s="63" t="s">
        <v>45</v>
      </c>
      <c r="B33" s="81"/>
      <c r="C33" s="63" t="s">
        <v>46</v>
      </c>
      <c r="D33" s="81"/>
    </row>
    <row r="34" s="1" customFormat="1" ht="16.5" customHeight="1" spans="1:4">
      <c r="A34" s="31" t="s">
        <v>47</v>
      </c>
      <c r="B34" s="81"/>
      <c r="C34" s="31" t="s">
        <v>47</v>
      </c>
      <c r="D34" s="81"/>
    </row>
    <row r="35" s="1" customFormat="1" ht="16.5" customHeight="1" spans="1:4">
      <c r="A35" s="31" t="s">
        <v>48</v>
      </c>
      <c r="B35" s="81"/>
      <c r="C35" s="31" t="s">
        <v>48</v>
      </c>
      <c r="D35" s="81"/>
    </row>
    <row r="36" s="1" customFormat="1" ht="16.5" customHeight="1" spans="1:4">
      <c r="A36" s="168" t="s">
        <v>49</v>
      </c>
      <c r="B36" s="81">
        <v>8652625.09</v>
      </c>
      <c r="C36" s="168" t="s">
        <v>50</v>
      </c>
      <c r="D36" s="81">
        <v>8652625.09</v>
      </c>
    </row>
  </sheetData>
  <mergeCells count="4">
    <mergeCell ref="A2:D2"/>
    <mergeCell ref="A3:B3"/>
    <mergeCell ref="A4:B4"/>
    <mergeCell ref="C4:D4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outlinePr summaryRight="0"/>
    <pageSetUpPr fitToPage="1"/>
  </sheetPr>
  <dimension ref="A1:F10"/>
  <sheetViews>
    <sheetView showZeros="0" workbookViewId="0">
      <selection activeCell="B11" sqref="B11"/>
    </sheetView>
  </sheetViews>
  <sheetFormatPr defaultColWidth="9.14166666666667" defaultRowHeight="14.25" customHeight="1" outlineLevelCol="5"/>
  <cols>
    <col min="1" max="1" width="32.1416666666667" style="1" customWidth="1"/>
    <col min="2" max="2" width="20.7083333333333" style="1" customWidth="1"/>
    <col min="3" max="3" width="32.1416666666667" style="1" customWidth="1"/>
    <col min="4" max="4" width="27.7083333333333" style="1" customWidth="1"/>
    <col min="5" max="6" width="36.7083333333333" style="1" customWidth="1"/>
    <col min="7" max="16384" width="9.14166666666667" style="1"/>
  </cols>
  <sheetData>
    <row r="1" s="1" customFormat="1" ht="12" customHeight="1" spans="1:6">
      <c r="A1" s="117">
        <v>1</v>
      </c>
      <c r="B1" s="118">
        <v>0</v>
      </c>
      <c r="C1" s="117">
        <v>1</v>
      </c>
      <c r="D1" s="119"/>
      <c r="E1" s="119"/>
      <c r="F1" s="116" t="s">
        <v>302</v>
      </c>
    </row>
    <row r="2" s="1" customFormat="1" ht="42" customHeight="1" spans="1:6">
      <c r="A2" s="120" t="str">
        <f>"2026"&amp;"年部门政府性基金预算支出预算表"</f>
        <v>2026年部门政府性基金预算支出预算表</v>
      </c>
      <c r="B2" s="120"/>
      <c r="C2" s="121"/>
      <c r="D2" s="122"/>
      <c r="E2" s="122"/>
      <c r="F2" s="122"/>
    </row>
    <row r="3" s="1" customFormat="1" ht="13.5" customHeight="1" spans="1:6">
      <c r="A3" s="5" t="str">
        <f>"单位名称："&amp;"宜良县交通运输局"</f>
        <v>单位名称：宜良县交通运输局</v>
      </c>
      <c r="B3" s="5"/>
      <c r="C3" s="117"/>
      <c r="D3" s="119"/>
      <c r="E3" s="119"/>
      <c r="F3" s="116" t="s">
        <v>1</v>
      </c>
    </row>
    <row r="4" s="1" customFormat="1" ht="19.5" customHeight="1" spans="1:6">
      <c r="A4" s="123" t="s">
        <v>182</v>
      </c>
      <c r="B4" s="124" t="s">
        <v>72</v>
      </c>
      <c r="C4" s="123" t="s">
        <v>73</v>
      </c>
      <c r="D4" s="11" t="s">
        <v>303</v>
      </c>
      <c r="E4" s="12"/>
      <c r="F4" s="13"/>
    </row>
    <row r="5" s="1" customFormat="1" ht="18.75" customHeight="1" spans="1:6">
      <c r="A5" s="125"/>
      <c r="B5" s="126"/>
      <c r="C5" s="125"/>
      <c r="D5" s="16" t="s">
        <v>54</v>
      </c>
      <c r="E5" s="11" t="s">
        <v>75</v>
      </c>
      <c r="F5" s="16" t="s">
        <v>76</v>
      </c>
    </row>
    <row r="6" s="1" customFormat="1" ht="18.75" customHeight="1" spans="1:6">
      <c r="A6" s="70">
        <v>1</v>
      </c>
      <c r="B6" s="127" t="s">
        <v>83</v>
      </c>
      <c r="C6" s="70">
        <v>3</v>
      </c>
      <c r="D6" s="128">
        <v>4</v>
      </c>
      <c r="E6" s="128">
        <v>5</v>
      </c>
      <c r="F6" s="128">
        <v>6</v>
      </c>
    </row>
    <row r="7" s="1" customFormat="1" ht="21" customHeight="1" spans="1:6">
      <c r="A7" s="129"/>
      <c r="B7" s="129"/>
      <c r="C7" s="129"/>
      <c r="D7" s="81"/>
      <c r="E7" s="81"/>
      <c r="F7" s="81"/>
    </row>
    <row r="8" s="1" customFormat="1" ht="21" customHeight="1" spans="1:6">
      <c r="A8" s="130"/>
      <c r="B8" s="130"/>
      <c r="C8" s="130"/>
      <c r="D8" s="131"/>
      <c r="E8" s="81"/>
      <c r="F8" s="81"/>
    </row>
    <row r="9" s="1" customFormat="1" ht="18.75" customHeight="1" spans="1:6">
      <c r="A9" s="132" t="s">
        <v>173</v>
      </c>
      <c r="B9" s="132"/>
      <c r="C9" s="132"/>
      <c r="D9" s="131"/>
      <c r="E9" s="81"/>
      <c r="F9" s="81"/>
    </row>
    <row r="10" customHeight="1" spans="1:2">
      <c r="A10" s="133" t="s">
        <v>304</v>
      </c>
      <c r="B10" s="133"/>
    </row>
  </sheetData>
  <mergeCells count="8">
    <mergeCell ref="A2:F2"/>
    <mergeCell ref="A3:C3"/>
    <mergeCell ref="D4:F4"/>
    <mergeCell ref="A9:C9"/>
    <mergeCell ref="A10:B10"/>
    <mergeCell ref="A4:A5"/>
    <mergeCell ref="B4:B5"/>
    <mergeCell ref="C4:C5"/>
  </mergeCells>
  <pageMargins left="0.751388888888889" right="0.751388888888889" top="1" bottom="1" header="0.5" footer="0.5"/>
  <pageSetup paperSize="9" scale="6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>
    <outlinePr summaryRight="0"/>
    <pageSetUpPr fitToPage="1"/>
  </sheetPr>
  <dimension ref="A1:Q13"/>
  <sheetViews>
    <sheetView showZeros="0" workbookViewId="0">
      <selection activeCell="F21" sqref="F21"/>
    </sheetView>
  </sheetViews>
  <sheetFormatPr defaultColWidth="9.14166666666667" defaultRowHeight="14.25" customHeight="1"/>
  <cols>
    <col min="1" max="1" width="32.575" style="1" customWidth="1"/>
    <col min="2" max="2" width="21.7083333333333" style="1" customWidth="1"/>
    <col min="3" max="3" width="35.2833333333333" style="1" customWidth="1"/>
    <col min="4" max="4" width="7.70833333333333" style="1" customWidth="1"/>
    <col min="5" max="5" width="11.1416666666667" style="1" customWidth="1"/>
    <col min="6" max="6" width="13.2833333333333" style="1" customWidth="1"/>
    <col min="7" max="16" width="20" style="1" customWidth="1"/>
    <col min="17" max="17" width="19.85" style="1" customWidth="1"/>
    <col min="18" max="16384" width="9.14166666666667" style="1"/>
  </cols>
  <sheetData>
    <row r="1" s="1" customFormat="1" ht="15.75" customHeight="1" spans="16:17">
      <c r="P1" s="3"/>
      <c r="Q1" s="3" t="s">
        <v>305</v>
      </c>
    </row>
    <row r="2" s="1" customFormat="1" ht="41.25" customHeight="1" spans="1:17">
      <c r="A2" s="74" t="str">
        <f>"2026"&amp;"年部门政府采购预算表"</f>
        <v>2026年部门政府采购预算表</v>
      </c>
      <c r="B2" s="4"/>
      <c r="C2" s="4"/>
      <c r="D2" s="4"/>
      <c r="E2" s="4"/>
      <c r="F2" s="4"/>
      <c r="G2" s="4"/>
      <c r="H2" s="4"/>
      <c r="I2" s="4"/>
      <c r="J2" s="4"/>
      <c r="K2" s="68"/>
      <c r="L2" s="4"/>
      <c r="M2" s="4"/>
      <c r="N2" s="68"/>
      <c r="O2" s="4"/>
      <c r="P2" s="68"/>
      <c r="Q2" s="68"/>
    </row>
    <row r="3" s="1" customFormat="1" ht="18.75" customHeight="1" spans="1:17">
      <c r="A3" s="108" t="str">
        <f>"单位名称："&amp;"宜良县交通运输局"</f>
        <v>单位名称：宜良县交通运输局</v>
      </c>
      <c r="B3" s="7"/>
      <c r="C3" s="7"/>
      <c r="D3" s="7"/>
      <c r="E3" s="7"/>
      <c r="F3" s="7"/>
      <c r="G3" s="7"/>
      <c r="H3" s="7"/>
      <c r="I3" s="7"/>
      <c r="J3" s="7"/>
      <c r="P3" s="8"/>
      <c r="Q3" s="116" t="s">
        <v>1</v>
      </c>
    </row>
    <row r="4" s="1" customFormat="1" ht="15.75" customHeight="1" spans="1:17">
      <c r="A4" s="10" t="s">
        <v>306</v>
      </c>
      <c r="B4" s="109" t="s">
        <v>307</v>
      </c>
      <c r="C4" s="109" t="s">
        <v>308</v>
      </c>
      <c r="D4" s="109" t="s">
        <v>309</v>
      </c>
      <c r="E4" s="109" t="s">
        <v>310</v>
      </c>
      <c r="F4" s="109" t="s">
        <v>311</v>
      </c>
      <c r="G4" s="91" t="s">
        <v>189</v>
      </c>
      <c r="H4" s="91"/>
      <c r="I4" s="91"/>
      <c r="J4" s="91"/>
      <c r="K4" s="92"/>
      <c r="L4" s="91"/>
      <c r="M4" s="91"/>
      <c r="N4" s="82"/>
      <c r="O4" s="91"/>
      <c r="P4" s="92"/>
      <c r="Q4" s="83"/>
    </row>
    <row r="5" s="1" customFormat="1" ht="17.25" customHeight="1" spans="1:17">
      <c r="A5" s="15"/>
      <c r="B5" s="94"/>
      <c r="C5" s="94"/>
      <c r="D5" s="94"/>
      <c r="E5" s="94"/>
      <c r="F5" s="94"/>
      <c r="G5" s="94" t="s">
        <v>54</v>
      </c>
      <c r="H5" s="94" t="s">
        <v>57</v>
      </c>
      <c r="I5" s="94" t="s">
        <v>312</v>
      </c>
      <c r="J5" s="94" t="s">
        <v>313</v>
      </c>
      <c r="K5" s="95" t="s">
        <v>314</v>
      </c>
      <c r="L5" s="105" t="s">
        <v>315</v>
      </c>
      <c r="M5" s="105"/>
      <c r="N5" s="106"/>
      <c r="O5" s="105"/>
      <c r="P5" s="107"/>
      <c r="Q5" s="96"/>
    </row>
    <row r="6" s="1" customFormat="1" ht="54" customHeight="1" spans="1:17">
      <c r="A6" s="18"/>
      <c r="B6" s="97"/>
      <c r="C6" s="97"/>
      <c r="D6" s="97"/>
      <c r="E6" s="97"/>
      <c r="F6" s="97"/>
      <c r="G6" s="97"/>
      <c r="H6" s="97"/>
      <c r="I6" s="97"/>
      <c r="J6" s="97"/>
      <c r="K6" s="98"/>
      <c r="L6" s="97" t="s">
        <v>56</v>
      </c>
      <c r="M6" s="97" t="s">
        <v>63</v>
      </c>
      <c r="N6" s="96" t="s">
        <v>64</v>
      </c>
      <c r="O6" s="97" t="s">
        <v>65</v>
      </c>
      <c r="P6" s="98" t="s">
        <v>66</v>
      </c>
      <c r="Q6" s="96" t="s">
        <v>67</v>
      </c>
    </row>
    <row r="7" s="1" customFormat="1" ht="18" customHeight="1" spans="1:17">
      <c r="A7" s="110">
        <v>1</v>
      </c>
      <c r="B7" s="111">
        <v>2</v>
      </c>
      <c r="C7" s="110">
        <v>3</v>
      </c>
      <c r="D7" s="110">
        <v>4</v>
      </c>
      <c r="E7" s="111">
        <v>5</v>
      </c>
      <c r="F7" s="110">
        <v>6</v>
      </c>
      <c r="G7" s="110">
        <v>7</v>
      </c>
      <c r="H7" s="111">
        <v>8</v>
      </c>
      <c r="I7" s="110">
        <v>9</v>
      </c>
      <c r="J7" s="110">
        <v>10</v>
      </c>
      <c r="K7" s="111">
        <v>11</v>
      </c>
      <c r="L7" s="110">
        <v>12</v>
      </c>
      <c r="M7" s="110">
        <v>13</v>
      </c>
      <c r="N7" s="111">
        <v>14</v>
      </c>
      <c r="O7" s="110">
        <v>15</v>
      </c>
      <c r="P7" s="110">
        <v>16</v>
      </c>
      <c r="Q7" s="111">
        <v>17</v>
      </c>
    </row>
    <row r="8" s="1" customFormat="1" ht="21" customHeight="1" spans="1:17">
      <c r="A8" s="99"/>
      <c r="B8" s="112"/>
      <c r="C8" s="112"/>
      <c r="D8" s="112"/>
      <c r="E8" s="113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</row>
    <row r="9" s="1" customFormat="1" ht="21" customHeight="1" spans="1:17">
      <c r="A9" s="100"/>
      <c r="B9" s="112"/>
      <c r="C9" s="112"/>
      <c r="D9" s="112"/>
      <c r="E9" s="113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</row>
    <row r="10" s="1" customFormat="1" ht="21" customHeight="1" spans="1:17">
      <c r="A10" s="100"/>
      <c r="B10" s="112"/>
      <c r="C10" s="112"/>
      <c r="D10" s="112"/>
      <c r="E10" s="113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</row>
    <row r="11" s="1" customFormat="1" ht="21" customHeight="1" spans="1:17">
      <c r="A11" s="101" t="s">
        <v>173</v>
      </c>
      <c r="B11" s="114"/>
      <c r="C11" s="114"/>
      <c r="D11" s="114"/>
      <c r="E11" s="115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</row>
    <row r="13" customHeight="1" spans="1:1">
      <c r="A13" s="1" t="s">
        <v>304</v>
      </c>
    </row>
  </sheetData>
  <mergeCells count="16">
    <mergeCell ref="A2:Q2"/>
    <mergeCell ref="A3:F3"/>
    <mergeCell ref="G4:Q4"/>
    <mergeCell ref="L5:Q5"/>
    <mergeCell ref="A11:E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75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>
    <outlinePr summaryRight="0"/>
    <pageSetUpPr fitToPage="1"/>
  </sheetPr>
  <dimension ref="A1:N12"/>
  <sheetViews>
    <sheetView showZeros="0" workbookViewId="0">
      <selection activeCell="C26" sqref="C26"/>
    </sheetView>
  </sheetViews>
  <sheetFormatPr defaultColWidth="9.14166666666667" defaultRowHeight="14.25" customHeight="1"/>
  <cols>
    <col min="1" max="3" width="39.1416666666667" style="1" customWidth="1"/>
    <col min="4" max="12" width="20.425" style="1" customWidth="1"/>
    <col min="13" max="14" width="20.2833333333333" style="1" customWidth="1"/>
    <col min="15" max="16384" width="9.14166666666667" style="1"/>
  </cols>
  <sheetData>
    <row r="1" s="1" customFormat="1" ht="16.5" customHeight="1" spans="1:14">
      <c r="A1" s="78"/>
      <c r="B1" s="85"/>
      <c r="C1" s="85"/>
      <c r="D1" s="78"/>
      <c r="E1" s="78"/>
      <c r="F1" s="78"/>
      <c r="G1" s="78"/>
      <c r="H1" s="86"/>
      <c r="I1" s="78"/>
      <c r="J1" s="78"/>
      <c r="K1" s="85"/>
      <c r="L1" s="78"/>
      <c r="M1" s="103"/>
      <c r="N1" s="103" t="s">
        <v>316</v>
      </c>
    </row>
    <row r="2" s="1" customFormat="1" ht="41.25" customHeight="1" spans="1:14">
      <c r="A2" s="74" t="str">
        <f>"2026"&amp;"年部门政府购买服务预算表"</f>
        <v>2026年部门政府购买服务预算表</v>
      </c>
      <c r="B2" s="68"/>
      <c r="C2" s="68"/>
      <c r="D2" s="87"/>
      <c r="E2" s="87"/>
      <c r="F2" s="87"/>
      <c r="G2" s="87"/>
      <c r="H2" s="88"/>
      <c r="I2" s="87"/>
      <c r="J2" s="87"/>
      <c r="K2" s="68"/>
      <c r="L2" s="87"/>
      <c r="M2" s="88"/>
      <c r="N2" s="68"/>
    </row>
    <row r="3" s="1" customFormat="1" ht="22.5" customHeight="1" spans="1:14">
      <c r="A3" s="75" t="str">
        <f>"单位名称："&amp;"宜良县交通运输局"</f>
        <v>单位名称：宜良县交通运输局</v>
      </c>
      <c r="B3" s="89"/>
      <c r="C3" s="89"/>
      <c r="D3" s="76"/>
      <c r="E3" s="76"/>
      <c r="F3" s="76"/>
      <c r="G3" s="76"/>
      <c r="H3" s="86"/>
      <c r="I3" s="78"/>
      <c r="J3" s="78"/>
      <c r="K3" s="85"/>
      <c r="L3" s="78"/>
      <c r="M3" s="104"/>
      <c r="N3" s="103" t="s">
        <v>1</v>
      </c>
    </row>
    <row r="4" s="1" customFormat="1" ht="24" customHeight="1" spans="1:14">
      <c r="A4" s="10" t="s">
        <v>306</v>
      </c>
      <c r="B4" s="90" t="s">
        <v>317</v>
      </c>
      <c r="C4" s="90" t="s">
        <v>318</v>
      </c>
      <c r="D4" s="91" t="s">
        <v>189</v>
      </c>
      <c r="E4" s="91"/>
      <c r="F4" s="91"/>
      <c r="G4" s="91"/>
      <c r="H4" s="92"/>
      <c r="I4" s="91"/>
      <c r="J4" s="91"/>
      <c r="K4" s="82"/>
      <c r="L4" s="91"/>
      <c r="M4" s="92"/>
      <c r="N4" s="83"/>
    </row>
    <row r="5" s="1" customFormat="1" ht="24" customHeight="1" spans="1:14">
      <c r="A5" s="15"/>
      <c r="B5" s="93"/>
      <c r="C5" s="93"/>
      <c r="D5" s="94" t="s">
        <v>54</v>
      </c>
      <c r="E5" s="94" t="s">
        <v>57</v>
      </c>
      <c r="F5" s="94" t="s">
        <v>312</v>
      </c>
      <c r="G5" s="94" t="s">
        <v>313</v>
      </c>
      <c r="H5" s="95" t="s">
        <v>314</v>
      </c>
      <c r="I5" s="105" t="s">
        <v>315</v>
      </c>
      <c r="J5" s="105"/>
      <c r="K5" s="106"/>
      <c r="L5" s="105"/>
      <c r="M5" s="107"/>
      <c r="N5" s="96"/>
    </row>
    <row r="6" s="1" customFormat="1" ht="54" customHeight="1" spans="1:14">
      <c r="A6" s="18"/>
      <c r="B6" s="96"/>
      <c r="C6" s="96"/>
      <c r="D6" s="97"/>
      <c r="E6" s="97"/>
      <c r="F6" s="97"/>
      <c r="G6" s="97"/>
      <c r="H6" s="98"/>
      <c r="I6" s="97" t="s">
        <v>56</v>
      </c>
      <c r="J6" s="97" t="s">
        <v>63</v>
      </c>
      <c r="K6" s="96" t="s">
        <v>64</v>
      </c>
      <c r="L6" s="97" t="s">
        <v>65</v>
      </c>
      <c r="M6" s="98" t="s">
        <v>66</v>
      </c>
      <c r="N6" s="96" t="s">
        <v>67</v>
      </c>
    </row>
    <row r="7" s="1" customFormat="1" ht="17.25" customHeight="1" spans="1:14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19">
        <v>10</v>
      </c>
      <c r="K7" s="19">
        <v>11</v>
      </c>
      <c r="L7" s="19">
        <v>12</v>
      </c>
      <c r="M7" s="19">
        <v>13</v>
      </c>
      <c r="N7" s="19">
        <v>14</v>
      </c>
    </row>
    <row r="8" s="1" customFormat="1" ht="21" customHeight="1" spans="1:14">
      <c r="A8" s="99"/>
      <c r="B8" s="100"/>
      <c r="C8" s="10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</row>
    <row r="9" s="1" customFormat="1" ht="21" customHeight="1" spans="1:14">
      <c r="A9" s="100"/>
      <c r="B9" s="100"/>
      <c r="C9" s="100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</row>
    <row r="10" s="1" customFormat="1" ht="21" customHeight="1" spans="1:14">
      <c r="A10" s="100"/>
      <c r="B10" s="100"/>
      <c r="C10" s="100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</row>
    <row r="11" s="1" customFormat="1" ht="21" customHeight="1" spans="1:14">
      <c r="A11" s="101" t="s">
        <v>173</v>
      </c>
      <c r="B11" s="102"/>
      <c r="C11" s="102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</row>
    <row r="12" customHeight="1" spans="1:1">
      <c r="A12" s="1" t="s">
        <v>304</v>
      </c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>
    <outlinePr summaryRight="0"/>
    <pageSetUpPr fitToPage="1"/>
  </sheetPr>
  <dimension ref="A1:Y9"/>
  <sheetViews>
    <sheetView showZeros="0" tabSelected="1" workbookViewId="0">
      <selection activeCell="A3" sqref="A3:I3"/>
    </sheetView>
  </sheetViews>
  <sheetFormatPr defaultColWidth="9.14166666666667" defaultRowHeight="14.25" customHeight="1"/>
  <cols>
    <col min="1" max="1" width="37.7083333333333" style="1" customWidth="1"/>
    <col min="2" max="25" width="20" style="1" customWidth="1"/>
    <col min="26" max="16384" width="9.14166666666667" style="1"/>
  </cols>
  <sheetData>
    <row r="1" s="1" customFormat="1" ht="17.25" customHeight="1" spans="4:25">
      <c r="D1" s="73"/>
      <c r="W1" s="3"/>
      <c r="X1" s="3"/>
      <c r="Y1" s="3" t="s">
        <v>319</v>
      </c>
    </row>
    <row r="2" s="1" customFormat="1" ht="41.25" customHeight="1" spans="1:25">
      <c r="A2" s="74" t="str">
        <f>"2026"&amp;"年转移支付预算表"</f>
        <v>2026年转移支付预算表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68"/>
      <c r="X2" s="68"/>
      <c r="Y2" s="68"/>
    </row>
    <row r="3" s="1" customFormat="1" ht="18" customHeight="1" spans="1:25">
      <c r="A3" s="75" t="str">
        <f>"单位名称："&amp;"宜良县交通运输局"</f>
        <v>单位名称：宜良县交通运输局</v>
      </c>
      <c r="B3" s="76"/>
      <c r="C3" s="76"/>
      <c r="D3" s="77"/>
      <c r="E3" s="78"/>
      <c r="F3" s="78"/>
      <c r="G3" s="78"/>
      <c r="H3" s="78"/>
      <c r="I3" s="78"/>
      <c r="W3" s="8"/>
      <c r="X3" s="8"/>
      <c r="Y3" s="8" t="s">
        <v>1</v>
      </c>
    </row>
    <row r="4" s="1" customFormat="1" ht="19.5" customHeight="1" spans="1:25">
      <c r="A4" s="27" t="s">
        <v>320</v>
      </c>
      <c r="B4" s="11" t="s">
        <v>189</v>
      </c>
      <c r="C4" s="12"/>
      <c r="D4" s="12"/>
      <c r="E4" s="11" t="s">
        <v>321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82"/>
      <c r="X4" s="83"/>
      <c r="Y4" s="83"/>
    </row>
    <row r="5" s="1" customFormat="1" ht="40.5" customHeight="1" spans="1:25">
      <c r="A5" s="19"/>
      <c r="B5" s="28" t="s">
        <v>54</v>
      </c>
      <c r="C5" s="10" t="s">
        <v>57</v>
      </c>
      <c r="D5" s="79" t="s">
        <v>312</v>
      </c>
      <c r="E5" s="49" t="s">
        <v>322</v>
      </c>
      <c r="F5" s="49" t="s">
        <v>323</v>
      </c>
      <c r="G5" s="49" t="s">
        <v>324</v>
      </c>
      <c r="H5" s="49" t="s">
        <v>325</v>
      </c>
      <c r="I5" s="49" t="s">
        <v>326</v>
      </c>
      <c r="J5" s="49" t="s">
        <v>327</v>
      </c>
      <c r="K5" s="49" t="s">
        <v>328</v>
      </c>
      <c r="L5" s="49" t="s">
        <v>329</v>
      </c>
      <c r="M5" s="49" t="s">
        <v>330</v>
      </c>
      <c r="N5" s="49" t="s">
        <v>331</v>
      </c>
      <c r="O5" s="49" t="s">
        <v>332</v>
      </c>
      <c r="P5" s="49" t="s">
        <v>333</v>
      </c>
      <c r="Q5" s="49" t="s">
        <v>334</v>
      </c>
      <c r="R5" s="49" t="s">
        <v>335</v>
      </c>
      <c r="S5" s="49" t="s">
        <v>336</v>
      </c>
      <c r="T5" s="49" t="s">
        <v>337</v>
      </c>
      <c r="U5" s="49" t="s">
        <v>338</v>
      </c>
      <c r="V5" s="49" t="s">
        <v>339</v>
      </c>
      <c r="W5" s="49" t="s">
        <v>340</v>
      </c>
      <c r="X5" s="84" t="s">
        <v>341</v>
      </c>
      <c r="Y5" s="84" t="s">
        <v>342</v>
      </c>
    </row>
    <row r="6" s="1" customFormat="1" ht="19.5" customHeight="1" spans="1:25">
      <c r="A6" s="20">
        <v>1</v>
      </c>
      <c r="B6" s="20">
        <v>2</v>
      </c>
      <c r="C6" s="20">
        <v>3</v>
      </c>
      <c r="D6" s="80">
        <v>4</v>
      </c>
      <c r="E6" s="35">
        <v>5</v>
      </c>
      <c r="F6" s="20">
        <v>6</v>
      </c>
      <c r="G6" s="20">
        <v>7</v>
      </c>
      <c r="H6" s="80">
        <v>8</v>
      </c>
      <c r="I6" s="20">
        <v>9</v>
      </c>
      <c r="J6" s="20">
        <v>10</v>
      </c>
      <c r="K6" s="20">
        <v>11</v>
      </c>
      <c r="L6" s="80">
        <v>12</v>
      </c>
      <c r="M6" s="20">
        <v>13</v>
      </c>
      <c r="N6" s="20">
        <v>14</v>
      </c>
      <c r="O6" s="20">
        <v>15</v>
      </c>
      <c r="P6" s="80">
        <v>16</v>
      </c>
      <c r="Q6" s="20">
        <v>17</v>
      </c>
      <c r="R6" s="20">
        <v>18</v>
      </c>
      <c r="S6" s="20">
        <v>19</v>
      </c>
      <c r="T6" s="80">
        <v>20</v>
      </c>
      <c r="U6" s="80">
        <v>21</v>
      </c>
      <c r="V6" s="80">
        <v>22</v>
      </c>
      <c r="W6" s="35">
        <v>23</v>
      </c>
      <c r="X6" s="35">
        <v>24</v>
      </c>
      <c r="Y6" s="35">
        <v>25</v>
      </c>
    </row>
    <row r="7" s="1" customFormat="1" ht="19.5" customHeight="1" spans="1:25">
      <c r="A7" s="29"/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</row>
    <row r="8" s="1" customFormat="1" ht="19.5" customHeight="1" spans="1:25">
      <c r="A8" s="71"/>
      <c r="B8" s="81"/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</row>
    <row r="9" customHeight="1" spans="1:1">
      <c r="A9" s="1" t="s">
        <v>304</v>
      </c>
    </row>
  </sheetData>
  <mergeCells count="5">
    <mergeCell ref="A2:Y2"/>
    <mergeCell ref="A3:I3"/>
    <mergeCell ref="B4:D4"/>
    <mergeCell ref="E4:Y4"/>
    <mergeCell ref="A4:A5"/>
  </mergeCells>
  <pageMargins left="0.393055555555556" right="0.314583333333333" top="1" bottom="1" header="0.5" footer="0.5"/>
  <pageSetup paperSize="9" scale="56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>
    <outlinePr summaryRight="0"/>
    <pageSetUpPr fitToPage="1"/>
  </sheetPr>
  <dimension ref="A1:J8"/>
  <sheetViews>
    <sheetView showZeros="0" workbookViewId="0">
      <selection activeCell="A3" sqref="A3:H3"/>
    </sheetView>
  </sheetViews>
  <sheetFormatPr defaultColWidth="9.14166666666667" defaultRowHeight="12" customHeight="1" outlineLevelRow="7"/>
  <cols>
    <col min="1" max="1" width="34.2833333333333" style="1" customWidth="1"/>
    <col min="2" max="2" width="29" style="1" customWidth="1"/>
    <col min="3" max="5" width="23.575" style="1" customWidth="1"/>
    <col min="6" max="6" width="11.2833333333333" style="1" customWidth="1"/>
    <col min="7" max="7" width="25.1416666666667" style="1" customWidth="1"/>
    <col min="8" max="8" width="15.575" style="1" customWidth="1"/>
    <col min="9" max="9" width="13.425" style="1" customWidth="1"/>
    <col min="10" max="10" width="18.85" style="1" customWidth="1"/>
    <col min="11" max="16384" width="9.14166666666667" style="1"/>
  </cols>
  <sheetData>
    <row r="1" s="1" customFormat="1" ht="16.5" customHeight="1" spans="10:10">
      <c r="J1" s="3" t="s">
        <v>343</v>
      </c>
    </row>
    <row r="2" s="1" customFormat="1" ht="41.25" customHeight="1" spans="1:10">
      <c r="A2" s="67" t="str">
        <f>"2026"&amp;"年转移支付绩效目标表"</f>
        <v>2026年转移支付绩效目标表</v>
      </c>
      <c r="B2" s="4"/>
      <c r="C2" s="4"/>
      <c r="D2" s="4"/>
      <c r="E2" s="4"/>
      <c r="F2" s="68"/>
      <c r="G2" s="4"/>
      <c r="H2" s="68"/>
      <c r="I2" s="68"/>
      <c r="J2" s="4"/>
    </row>
    <row r="3" s="1" customFormat="1" ht="17.25" customHeight="1" spans="1:1">
      <c r="A3" s="5" t="str">
        <f>"单位名称："&amp;"宜良县交通运输局"</f>
        <v>单位名称：宜良县交通运输局</v>
      </c>
    </row>
    <row r="4" s="1" customFormat="1" ht="44.25" customHeight="1" spans="1:10">
      <c r="A4" s="69" t="s">
        <v>273</v>
      </c>
      <c r="B4" s="69" t="s">
        <v>274</v>
      </c>
      <c r="C4" s="69" t="s">
        <v>275</v>
      </c>
      <c r="D4" s="69" t="s">
        <v>276</v>
      </c>
      <c r="E4" s="69" t="s">
        <v>277</v>
      </c>
      <c r="F4" s="70" t="s">
        <v>278</v>
      </c>
      <c r="G4" s="69" t="s">
        <v>279</v>
      </c>
      <c r="H4" s="70" t="s">
        <v>280</v>
      </c>
      <c r="I4" s="70" t="s">
        <v>281</v>
      </c>
      <c r="J4" s="69" t="s">
        <v>282</v>
      </c>
    </row>
    <row r="5" s="1" customFormat="1" ht="14.25" customHeight="1" spans="1:10">
      <c r="A5" s="69">
        <v>1</v>
      </c>
      <c r="B5" s="69">
        <v>2</v>
      </c>
      <c r="C5" s="69">
        <v>3</v>
      </c>
      <c r="D5" s="69">
        <v>4</v>
      </c>
      <c r="E5" s="69">
        <v>5</v>
      </c>
      <c r="F5" s="70">
        <v>6</v>
      </c>
      <c r="G5" s="69">
        <v>7</v>
      </c>
      <c r="H5" s="70">
        <v>8</v>
      </c>
      <c r="I5" s="70">
        <v>9</v>
      </c>
      <c r="J5" s="69">
        <v>10</v>
      </c>
    </row>
    <row r="6" s="1" customFormat="1" ht="42" customHeight="1" spans="1:10">
      <c r="A6" s="29"/>
      <c r="B6" s="71"/>
      <c r="C6" s="71"/>
      <c r="D6" s="71"/>
      <c r="E6" s="53"/>
      <c r="F6" s="72"/>
      <c r="G6" s="53"/>
      <c r="H6" s="72"/>
      <c r="I6" s="72"/>
      <c r="J6" s="53"/>
    </row>
    <row r="7" s="1" customFormat="1" ht="42" customHeight="1" spans="1:10">
      <c r="A7" s="29"/>
      <c r="B7" s="21"/>
      <c r="C7" s="21"/>
      <c r="D7" s="21"/>
      <c r="E7" s="29"/>
      <c r="F7" s="21"/>
      <c r="G7" s="29"/>
      <c r="H7" s="21"/>
      <c r="I7" s="21"/>
      <c r="J7" s="29"/>
    </row>
    <row r="8" ht="27" customHeight="1" spans="1:1">
      <c r="A8" s="1" t="s">
        <v>304</v>
      </c>
    </row>
  </sheetData>
  <mergeCells count="2">
    <mergeCell ref="A2:J2"/>
    <mergeCell ref="A3:H3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>
    <outlinePr summaryRight="0"/>
    <pageSetUpPr fitToPage="1"/>
  </sheetPr>
  <dimension ref="A1:H11"/>
  <sheetViews>
    <sheetView showZeros="0" workbookViewId="0">
      <selection activeCell="C19" sqref="C19"/>
    </sheetView>
  </sheetViews>
  <sheetFormatPr defaultColWidth="10.425" defaultRowHeight="14.25" customHeight="1" outlineLevelCol="7"/>
  <cols>
    <col min="1" max="2" width="33.7083333333333" style="1" customWidth="1"/>
    <col min="3" max="3" width="45.575" style="1" customWidth="1"/>
    <col min="4" max="4" width="27.575" style="1" customWidth="1"/>
    <col min="5" max="5" width="21.7083333333333" style="1" customWidth="1"/>
    <col min="6" max="8" width="26.2833333333333" style="1" customWidth="1"/>
    <col min="9" max="16384" width="10.425" style="1"/>
  </cols>
  <sheetData>
    <row r="1" s="1" customFormat="1" customHeight="1" spans="1:8">
      <c r="A1" s="37" t="s">
        <v>344</v>
      </c>
      <c r="B1" s="38"/>
      <c r="C1" s="39"/>
      <c r="D1" s="39"/>
      <c r="E1" s="39"/>
      <c r="F1" s="38"/>
      <c r="G1" s="38"/>
      <c r="H1" s="39"/>
    </row>
    <row r="2" s="1" customFormat="1" ht="41.25" customHeight="1" spans="1:8">
      <c r="A2" s="40" t="str">
        <f>"2026"&amp;"年新增资产配置预算表"</f>
        <v>2026年新增资产配置预算表</v>
      </c>
      <c r="B2" s="41"/>
      <c r="C2" s="42"/>
      <c r="D2" s="42"/>
      <c r="E2" s="42"/>
      <c r="F2" s="41"/>
      <c r="G2" s="41"/>
      <c r="H2" s="42"/>
    </row>
    <row r="3" s="1" customFormat="1" customHeight="1" spans="1:8">
      <c r="A3" s="43" t="str">
        <f>"单位名称："&amp;"宜良县交通运输局"</f>
        <v>单位名称：宜良县交通运输局</v>
      </c>
      <c r="B3" s="44"/>
      <c r="C3" s="45"/>
      <c r="E3" s="42"/>
      <c r="F3" s="41"/>
      <c r="G3" s="41"/>
      <c r="H3" s="46" t="s">
        <v>1</v>
      </c>
    </row>
    <row r="4" s="1" customFormat="1" ht="28.5" customHeight="1" spans="1:8">
      <c r="A4" s="47" t="s">
        <v>182</v>
      </c>
      <c r="B4" s="48" t="s">
        <v>345</v>
      </c>
      <c r="C4" s="47" t="s">
        <v>346</v>
      </c>
      <c r="D4" s="47" t="s">
        <v>347</v>
      </c>
      <c r="E4" s="47" t="s">
        <v>348</v>
      </c>
      <c r="F4" s="49" t="s">
        <v>349</v>
      </c>
      <c r="G4" s="35"/>
      <c r="H4" s="47"/>
    </row>
    <row r="5" s="1" customFormat="1" ht="21" customHeight="1" spans="1:8">
      <c r="A5" s="48"/>
      <c r="B5" s="50"/>
      <c r="C5" s="51"/>
      <c r="D5" s="50"/>
      <c r="E5" s="50"/>
      <c r="F5" s="49" t="s">
        <v>310</v>
      </c>
      <c r="G5" s="49" t="s">
        <v>350</v>
      </c>
      <c r="H5" s="49" t="s">
        <v>351</v>
      </c>
    </row>
    <row r="6" s="1" customFormat="1" ht="17.25" customHeight="1" spans="1:8">
      <c r="A6" s="52" t="s">
        <v>82</v>
      </c>
      <c r="B6" s="52">
        <v>2</v>
      </c>
      <c r="C6" s="53">
        <v>3</v>
      </c>
      <c r="D6" s="52">
        <v>4</v>
      </c>
      <c r="E6" s="54">
        <v>5</v>
      </c>
      <c r="F6" s="55">
        <v>6</v>
      </c>
      <c r="G6" s="53">
        <v>7</v>
      </c>
      <c r="H6" s="53">
        <v>8</v>
      </c>
    </row>
    <row r="7" s="1" customFormat="1" ht="19.5" customHeight="1" spans="1:8">
      <c r="A7" s="56"/>
      <c r="B7" s="31"/>
      <c r="C7" s="29"/>
      <c r="D7" s="21"/>
      <c r="E7" s="55"/>
      <c r="F7" s="57"/>
      <c r="G7" s="58"/>
      <c r="H7" s="58"/>
    </row>
    <row r="8" s="1" customFormat="1" ht="19.5" customHeight="1" spans="1:8">
      <c r="A8" s="56"/>
      <c r="B8" s="31"/>
      <c r="C8" s="29"/>
      <c r="D8" s="21"/>
      <c r="E8" s="55"/>
      <c r="F8" s="57"/>
      <c r="G8" s="58"/>
      <c r="H8" s="58"/>
    </row>
    <row r="9" s="1" customFormat="1" ht="19.5" customHeight="1" spans="1:8">
      <c r="A9" s="59" t="s">
        <v>54</v>
      </c>
      <c r="B9" s="60"/>
      <c r="C9" s="61"/>
      <c r="D9" s="62"/>
      <c r="E9" s="62"/>
      <c r="F9" s="57"/>
      <c r="G9" s="58"/>
      <c r="H9" s="58"/>
    </row>
    <row r="10" s="1" customFormat="1" ht="19.5" customHeight="1" spans="1:8">
      <c r="A10" s="63" t="s">
        <v>352</v>
      </c>
      <c r="B10" s="60"/>
      <c r="C10" s="61"/>
      <c r="D10" s="64"/>
      <c r="E10" s="64"/>
      <c r="F10" s="65"/>
      <c r="G10" s="66"/>
      <c r="H10" s="66"/>
    </row>
    <row r="11" customHeight="1" spans="1:1">
      <c r="A11" s="1" t="s">
        <v>304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>
    <outlinePr summaryRight="0"/>
    <pageSetUpPr fitToPage="1"/>
  </sheetPr>
  <dimension ref="A1:K11"/>
  <sheetViews>
    <sheetView showZeros="0" workbookViewId="0">
      <selection activeCell="C23" sqref="C23"/>
    </sheetView>
  </sheetViews>
  <sheetFormatPr defaultColWidth="9.14166666666667" defaultRowHeight="14.25" customHeight="1"/>
  <cols>
    <col min="1" max="1" width="19.2833333333333" style="1" customWidth="1"/>
    <col min="2" max="2" width="33.85" style="1" customWidth="1"/>
    <col min="3" max="3" width="23.85" style="1" customWidth="1"/>
    <col min="4" max="4" width="11.1416666666667" style="1" customWidth="1"/>
    <col min="5" max="5" width="17.7083333333333" style="1" customWidth="1"/>
    <col min="6" max="6" width="9.85" style="1" customWidth="1"/>
    <col min="7" max="7" width="17.7083333333333" style="1" customWidth="1"/>
    <col min="8" max="11" width="23.1416666666667" style="1" customWidth="1"/>
    <col min="12" max="16384" width="9.14166666666667" style="1"/>
  </cols>
  <sheetData>
    <row r="1" s="1" customFormat="1" customHeight="1" spans="4:11">
      <c r="D1" s="2"/>
      <c r="E1" s="2"/>
      <c r="F1" s="2"/>
      <c r="G1" s="2"/>
      <c r="K1" s="3" t="s">
        <v>353</v>
      </c>
    </row>
    <row r="2" s="1" customFormat="1" ht="41.25" customHeight="1" spans="1:11">
      <c r="A2" s="4" t="str">
        <f>"2026"&amp;"年上级转移支付补助项目支出预算表"</f>
        <v>2026年上级转移支付补助项目支出预算表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3.5" customHeight="1" spans="1:11">
      <c r="A3" s="5" t="str">
        <f>"单位名称："&amp;"宜良县交通运输局"</f>
        <v>单位名称：宜良县交通运输局</v>
      </c>
      <c r="B3" s="6"/>
      <c r="C3" s="6"/>
      <c r="D3" s="6"/>
      <c r="E3" s="6"/>
      <c r="F3" s="6"/>
      <c r="G3" s="6"/>
      <c r="H3" s="7"/>
      <c r="I3" s="7"/>
      <c r="J3" s="7"/>
      <c r="K3" s="8" t="s">
        <v>1</v>
      </c>
    </row>
    <row r="4" s="1" customFormat="1" ht="21.75" customHeight="1" spans="1:11">
      <c r="A4" s="9" t="s">
        <v>263</v>
      </c>
      <c r="B4" s="9" t="s">
        <v>184</v>
      </c>
      <c r="C4" s="9" t="s">
        <v>264</v>
      </c>
      <c r="D4" s="10" t="s">
        <v>185</v>
      </c>
      <c r="E4" s="10" t="s">
        <v>186</v>
      </c>
      <c r="F4" s="10" t="s">
        <v>187</v>
      </c>
      <c r="G4" s="10" t="s">
        <v>188</v>
      </c>
      <c r="H4" s="27" t="s">
        <v>54</v>
      </c>
      <c r="I4" s="11" t="s">
        <v>354</v>
      </c>
      <c r="J4" s="12"/>
      <c r="K4" s="13"/>
    </row>
    <row r="5" s="1" customFormat="1" ht="21.75" customHeight="1" spans="1:11">
      <c r="A5" s="14"/>
      <c r="B5" s="14"/>
      <c r="C5" s="14"/>
      <c r="D5" s="15"/>
      <c r="E5" s="15"/>
      <c r="F5" s="15"/>
      <c r="G5" s="15"/>
      <c r="H5" s="28"/>
      <c r="I5" s="10" t="s">
        <v>57</v>
      </c>
      <c r="J5" s="10" t="s">
        <v>58</v>
      </c>
      <c r="K5" s="10" t="s">
        <v>59</v>
      </c>
    </row>
    <row r="6" s="1" customFormat="1" ht="40.5" customHeight="1" spans="1:11">
      <c r="A6" s="17"/>
      <c r="B6" s="17"/>
      <c r="C6" s="17"/>
      <c r="D6" s="18"/>
      <c r="E6" s="18"/>
      <c r="F6" s="18"/>
      <c r="G6" s="18"/>
      <c r="H6" s="19"/>
      <c r="I6" s="18"/>
      <c r="J6" s="18"/>
      <c r="K6" s="18"/>
    </row>
    <row r="7" s="1" customFormat="1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5">
        <v>10</v>
      </c>
      <c r="K7" s="35">
        <v>11</v>
      </c>
    </row>
    <row r="8" s="1" customFormat="1" ht="18.75" customHeight="1" spans="1:11">
      <c r="A8" s="29"/>
      <c r="B8" s="21"/>
      <c r="C8" s="29"/>
      <c r="D8" s="29"/>
      <c r="E8" s="29"/>
      <c r="F8" s="29"/>
      <c r="G8" s="29"/>
      <c r="H8" s="30"/>
      <c r="I8" s="36"/>
      <c r="J8" s="36"/>
      <c r="K8" s="30"/>
    </row>
    <row r="9" s="1" customFormat="1" ht="18.75" customHeight="1" spans="1:11">
      <c r="A9" s="31"/>
      <c r="B9" s="21"/>
      <c r="C9" s="21"/>
      <c r="D9" s="21"/>
      <c r="E9" s="21"/>
      <c r="F9" s="21"/>
      <c r="G9" s="21"/>
      <c r="H9" s="23"/>
      <c r="I9" s="23"/>
      <c r="J9" s="23"/>
      <c r="K9" s="30"/>
    </row>
    <row r="10" s="1" customFormat="1" ht="18.75" customHeight="1" spans="1:11">
      <c r="A10" s="32" t="s">
        <v>173</v>
      </c>
      <c r="B10" s="33"/>
      <c r="C10" s="33"/>
      <c r="D10" s="33"/>
      <c r="E10" s="33"/>
      <c r="F10" s="33"/>
      <c r="G10" s="34"/>
      <c r="H10" s="23"/>
      <c r="I10" s="23"/>
      <c r="J10" s="23"/>
      <c r="K10" s="30"/>
    </row>
    <row r="11" customHeight="1" spans="1:1">
      <c r="A11" s="1" t="s">
        <v>304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1388888888889" right="0.751388888888889" top="1" bottom="1" header="0.5" footer="0.5"/>
  <pageSetup paperSize="9" scale="59" fitToHeight="0" orientation="landscape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>
    <outlinePr summaryRight="0"/>
    <pageSetUpPr fitToPage="1"/>
  </sheetPr>
  <dimension ref="A1:G11"/>
  <sheetViews>
    <sheetView showZeros="0" workbookViewId="0">
      <selection activeCell="C14" sqref="C14"/>
    </sheetView>
  </sheetViews>
  <sheetFormatPr defaultColWidth="9.14166666666667" defaultRowHeight="14.25" customHeight="1" outlineLevelCol="6"/>
  <cols>
    <col min="1" max="1" width="35.2833333333333" style="1" customWidth="1"/>
    <col min="2" max="4" width="28" style="1" customWidth="1"/>
    <col min="5" max="7" width="23.85" style="1" customWidth="1"/>
    <col min="8" max="16384" width="9.14166666666667" style="1"/>
  </cols>
  <sheetData>
    <row r="1" s="1" customFormat="1" ht="13.5" customHeight="1" spans="4:7">
      <c r="D1" s="2"/>
      <c r="G1" s="3" t="s">
        <v>355</v>
      </c>
    </row>
    <row r="2" s="1" customFormat="1" ht="41.25" customHeight="1" spans="1:7">
      <c r="A2" s="4" t="str">
        <f>"2026"&amp;"年部门项目中期规划预算表"</f>
        <v>2026年部门项目中期规划预算表</v>
      </c>
      <c r="B2" s="4"/>
      <c r="C2" s="4"/>
      <c r="D2" s="4"/>
      <c r="E2" s="4"/>
      <c r="F2" s="4"/>
      <c r="G2" s="4"/>
    </row>
    <row r="3" s="1" customFormat="1" ht="13.5" customHeight="1" spans="1:7">
      <c r="A3" s="5" t="str">
        <f>"单位名称："&amp;"宜良县交通运输局"</f>
        <v>单位名称：宜良县交通运输局</v>
      </c>
      <c r="B3" s="6"/>
      <c r="C3" s="6"/>
      <c r="D3" s="6"/>
      <c r="E3" s="7"/>
      <c r="F3" s="7"/>
      <c r="G3" s="8" t="s">
        <v>1</v>
      </c>
    </row>
    <row r="4" s="1" customFormat="1" ht="21.75" customHeight="1" spans="1:7">
      <c r="A4" s="9" t="s">
        <v>264</v>
      </c>
      <c r="B4" s="9" t="s">
        <v>263</v>
      </c>
      <c r="C4" s="9" t="s">
        <v>184</v>
      </c>
      <c r="D4" s="10" t="s">
        <v>356</v>
      </c>
      <c r="E4" s="11" t="s">
        <v>57</v>
      </c>
      <c r="F4" s="12"/>
      <c r="G4" s="13"/>
    </row>
    <row r="5" s="1" customFormat="1" ht="21.75" customHeight="1" spans="1:7">
      <c r="A5" s="14"/>
      <c r="B5" s="14"/>
      <c r="C5" s="14"/>
      <c r="D5" s="15"/>
      <c r="E5" s="16" t="str">
        <f>"2026"&amp;"年"</f>
        <v>2026年</v>
      </c>
      <c r="F5" s="10" t="str">
        <f>("2026"+1)&amp;"年"</f>
        <v>2027年</v>
      </c>
      <c r="G5" s="10" t="str">
        <f>("2026"+2)&amp;"年"</f>
        <v>2028年</v>
      </c>
    </row>
    <row r="6" s="1" customFormat="1" ht="40.5" customHeight="1" spans="1:7">
      <c r="A6" s="17"/>
      <c r="B6" s="17"/>
      <c r="C6" s="17"/>
      <c r="D6" s="18"/>
      <c r="E6" s="19"/>
      <c r="F6" s="18"/>
      <c r="G6" s="18"/>
    </row>
    <row r="7" s="1" customFormat="1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s="1" customFormat="1" ht="17.25" customHeight="1" spans="1:7">
      <c r="A8" s="21" t="s">
        <v>69</v>
      </c>
      <c r="B8" s="22"/>
      <c r="C8" s="22"/>
      <c r="D8" s="21"/>
      <c r="E8" s="23">
        <v>15696</v>
      </c>
      <c r="F8" s="23"/>
      <c r="G8" s="23"/>
    </row>
    <row r="9" s="1" customFormat="1" ht="18.75" customHeight="1" spans="1:7">
      <c r="A9" s="21"/>
      <c r="B9" s="21" t="s">
        <v>357</v>
      </c>
      <c r="C9" s="21" t="s">
        <v>269</v>
      </c>
      <c r="D9" s="21" t="s">
        <v>358</v>
      </c>
      <c r="E9" s="23">
        <v>15696</v>
      </c>
      <c r="F9" s="23"/>
      <c r="G9" s="23"/>
    </row>
    <row r="10" s="1" customFormat="1" ht="18.75" customHeight="1" spans="1:7">
      <c r="A10" s="24" t="s">
        <v>54</v>
      </c>
      <c r="B10" s="25"/>
      <c r="C10" s="25"/>
      <c r="D10" s="26"/>
      <c r="E10" s="23">
        <v>15696</v>
      </c>
      <c r="F10" s="23"/>
      <c r="G10" s="23"/>
    </row>
    <row r="11" ht="28" customHeight="1" spans="1:1">
      <c r="A11" s="1" t="s">
        <v>359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outlinePr summaryRight="0"/>
    <pageSetUpPr fitToPage="1"/>
  </sheetPr>
  <dimension ref="A1:S10"/>
  <sheetViews>
    <sheetView showZeros="0" workbookViewId="0">
      <selection activeCell="C22" sqref="C22"/>
    </sheetView>
  </sheetViews>
  <sheetFormatPr defaultColWidth="8.575" defaultRowHeight="12.75" customHeight="1"/>
  <cols>
    <col min="1" max="1" width="15.8916666666667" style="1" customWidth="1"/>
    <col min="2" max="2" width="35" style="1" customWidth="1"/>
    <col min="3" max="19" width="22" style="1" customWidth="1"/>
    <col min="20" max="16384" width="8.575" style="1"/>
  </cols>
  <sheetData>
    <row r="1" s="1" customFormat="1" ht="17.25" customHeight="1" spans="1:1">
      <c r="A1" s="46" t="s">
        <v>51</v>
      </c>
    </row>
    <row r="2" s="1" customFormat="1" ht="41.25" customHeight="1" spans="1:1">
      <c r="A2" s="40" t="str">
        <f>"2026"&amp;"年部门收入预算表"</f>
        <v>2026年部门收入预算表</v>
      </c>
    </row>
    <row r="3" s="1" customFormat="1" ht="17.25" customHeight="1" spans="1:19">
      <c r="A3" s="43" t="str">
        <f>"单位名称："&amp;"宜良县交通运输局"</f>
        <v>单位名称：宜良县交通运输局</v>
      </c>
      <c r="S3" s="45" t="s">
        <v>1</v>
      </c>
    </row>
    <row r="4" s="1" customFormat="1" ht="21.75" customHeight="1" spans="1:19">
      <c r="A4" s="184" t="s">
        <v>52</v>
      </c>
      <c r="B4" s="185" t="s">
        <v>53</v>
      </c>
      <c r="C4" s="185" t="s">
        <v>54</v>
      </c>
      <c r="D4" s="186" t="s">
        <v>55</v>
      </c>
      <c r="E4" s="186"/>
      <c r="F4" s="186"/>
      <c r="G4" s="186"/>
      <c r="H4" s="186"/>
      <c r="I4" s="194"/>
      <c r="J4" s="186"/>
      <c r="K4" s="186"/>
      <c r="L4" s="186"/>
      <c r="M4" s="186"/>
      <c r="N4" s="195"/>
      <c r="O4" s="186" t="s">
        <v>45</v>
      </c>
      <c r="P4" s="186"/>
      <c r="Q4" s="186"/>
      <c r="R4" s="186"/>
      <c r="S4" s="195"/>
    </row>
    <row r="5" s="1" customFormat="1" ht="27" customHeight="1" spans="1:19">
      <c r="A5" s="187"/>
      <c r="B5" s="188"/>
      <c r="C5" s="188"/>
      <c r="D5" s="188" t="s">
        <v>56</v>
      </c>
      <c r="E5" s="188" t="s">
        <v>57</v>
      </c>
      <c r="F5" s="188" t="s">
        <v>58</v>
      </c>
      <c r="G5" s="188" t="s">
        <v>59</v>
      </c>
      <c r="H5" s="188" t="s">
        <v>60</v>
      </c>
      <c r="I5" s="196" t="s">
        <v>61</v>
      </c>
      <c r="J5" s="197"/>
      <c r="K5" s="197"/>
      <c r="L5" s="197"/>
      <c r="M5" s="197"/>
      <c r="N5" s="198"/>
      <c r="O5" s="188" t="s">
        <v>56</v>
      </c>
      <c r="P5" s="188" t="s">
        <v>57</v>
      </c>
      <c r="Q5" s="188" t="s">
        <v>58</v>
      </c>
      <c r="R5" s="188" t="s">
        <v>59</v>
      </c>
      <c r="S5" s="188" t="s">
        <v>62</v>
      </c>
    </row>
    <row r="6" s="1" customFormat="1" ht="30" customHeight="1" spans="1:19">
      <c r="A6" s="189"/>
      <c r="B6" s="190"/>
      <c r="C6" s="115"/>
      <c r="D6" s="115"/>
      <c r="E6" s="115"/>
      <c r="F6" s="115"/>
      <c r="G6" s="115"/>
      <c r="H6" s="115"/>
      <c r="I6" s="72" t="s">
        <v>56</v>
      </c>
      <c r="J6" s="198" t="s">
        <v>63</v>
      </c>
      <c r="K6" s="198" t="s">
        <v>64</v>
      </c>
      <c r="L6" s="198" t="s">
        <v>65</v>
      </c>
      <c r="M6" s="198" t="s">
        <v>66</v>
      </c>
      <c r="N6" s="198" t="s">
        <v>67</v>
      </c>
      <c r="O6" s="199"/>
      <c r="P6" s="199"/>
      <c r="Q6" s="199"/>
      <c r="R6" s="199"/>
      <c r="S6" s="115"/>
    </row>
    <row r="7" s="1" customFormat="1" ht="15" customHeight="1" spans="1:19">
      <c r="A7" s="191">
        <v>1</v>
      </c>
      <c r="B7" s="191">
        <v>2</v>
      </c>
      <c r="C7" s="191">
        <v>3</v>
      </c>
      <c r="D7" s="191">
        <v>4</v>
      </c>
      <c r="E7" s="191">
        <v>5</v>
      </c>
      <c r="F7" s="191">
        <v>6</v>
      </c>
      <c r="G7" s="191">
        <v>7</v>
      </c>
      <c r="H7" s="191">
        <v>8</v>
      </c>
      <c r="I7" s="72">
        <v>9</v>
      </c>
      <c r="J7" s="191">
        <v>10</v>
      </c>
      <c r="K7" s="191">
        <v>11</v>
      </c>
      <c r="L7" s="191">
        <v>12</v>
      </c>
      <c r="M7" s="191">
        <v>13</v>
      </c>
      <c r="N7" s="191">
        <v>14</v>
      </c>
      <c r="O7" s="191">
        <v>15</v>
      </c>
      <c r="P7" s="191">
        <v>16</v>
      </c>
      <c r="Q7" s="191">
        <v>17</v>
      </c>
      <c r="R7" s="191">
        <v>18</v>
      </c>
      <c r="S7" s="191">
        <v>19</v>
      </c>
    </row>
    <row r="8" s="1" customFormat="1" ht="18" customHeight="1" spans="1:19">
      <c r="A8" s="21" t="s">
        <v>68</v>
      </c>
      <c r="B8" s="21" t="s">
        <v>69</v>
      </c>
      <c r="C8" s="81">
        <v>8652625.09</v>
      </c>
      <c r="D8" s="81">
        <v>8652625.09</v>
      </c>
      <c r="E8" s="81">
        <v>8652625.09</v>
      </c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</row>
    <row r="9" s="1" customFormat="1" ht="18" customHeight="1" spans="1:19">
      <c r="A9" s="192" t="s">
        <v>70</v>
      </c>
      <c r="B9" s="192" t="s">
        <v>69</v>
      </c>
      <c r="C9" s="81">
        <v>8652625.09</v>
      </c>
      <c r="D9" s="81">
        <v>8652625.09</v>
      </c>
      <c r="E9" s="81">
        <v>8652625.09</v>
      </c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</row>
    <row r="10" s="1" customFormat="1" ht="18" customHeight="1" spans="1:19">
      <c r="A10" s="48" t="s">
        <v>54</v>
      </c>
      <c r="B10" s="193"/>
      <c r="C10" s="81">
        <v>8652625.09</v>
      </c>
      <c r="D10" s="81">
        <v>8652625.09</v>
      </c>
      <c r="E10" s="81">
        <v>8652625.09</v>
      </c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outlinePr summaryRight="0"/>
    <pageSetUpPr fitToPage="1"/>
  </sheetPr>
  <dimension ref="A1:O26"/>
  <sheetViews>
    <sheetView showZeros="0" topLeftCell="A4" workbookViewId="0">
      <selection activeCell="E44" sqref="E44"/>
    </sheetView>
  </sheetViews>
  <sheetFormatPr defaultColWidth="8.575" defaultRowHeight="12.75" customHeight="1"/>
  <cols>
    <col min="1" max="1" width="14.2833333333333" style="1" customWidth="1"/>
    <col min="2" max="2" width="37.575" style="1" customWidth="1"/>
    <col min="3" max="8" width="24.575" style="1" customWidth="1"/>
    <col min="9" max="9" width="26.7083333333333" style="1" customWidth="1"/>
    <col min="10" max="11" width="24.425" style="1" customWidth="1"/>
    <col min="12" max="15" width="24.575" style="1" customWidth="1"/>
    <col min="16" max="16384" width="8.575" style="1"/>
  </cols>
  <sheetData>
    <row r="1" s="1" customFormat="1" ht="17.25" customHeight="1" spans="1:1">
      <c r="A1" s="45" t="s">
        <v>71</v>
      </c>
    </row>
    <row r="2" s="1" customFormat="1" ht="41.25" customHeight="1" spans="1:1">
      <c r="A2" s="40" t="str">
        <f>"2026"&amp;"年部门支出预算表"</f>
        <v>2026年部门支出预算表</v>
      </c>
    </row>
    <row r="3" s="1" customFormat="1" ht="17.25" customHeight="1" spans="1:15">
      <c r="A3" s="43" t="str">
        <f>"单位名称："&amp;"宜良县交通运输局"</f>
        <v>单位名称：宜良县交通运输局</v>
      </c>
      <c r="O3" s="45" t="s">
        <v>1</v>
      </c>
    </row>
    <row r="4" s="1" customFormat="1" ht="27" customHeight="1" spans="1:15">
      <c r="A4" s="170" t="s">
        <v>72</v>
      </c>
      <c r="B4" s="170" t="s">
        <v>73</v>
      </c>
      <c r="C4" s="170" t="s">
        <v>54</v>
      </c>
      <c r="D4" s="171" t="s">
        <v>57</v>
      </c>
      <c r="E4" s="172"/>
      <c r="F4" s="173"/>
      <c r="G4" s="174" t="s">
        <v>58</v>
      </c>
      <c r="H4" s="174" t="s">
        <v>59</v>
      </c>
      <c r="I4" s="174" t="s">
        <v>74</v>
      </c>
      <c r="J4" s="171" t="s">
        <v>61</v>
      </c>
      <c r="K4" s="172"/>
      <c r="L4" s="172"/>
      <c r="M4" s="172"/>
      <c r="N4" s="181"/>
      <c r="O4" s="182"/>
    </row>
    <row r="5" s="1" customFormat="1" ht="42" customHeight="1" spans="1:15">
      <c r="A5" s="175"/>
      <c r="B5" s="175"/>
      <c r="C5" s="176"/>
      <c r="D5" s="177" t="s">
        <v>56</v>
      </c>
      <c r="E5" s="177" t="s">
        <v>75</v>
      </c>
      <c r="F5" s="177" t="s">
        <v>76</v>
      </c>
      <c r="G5" s="176"/>
      <c r="H5" s="176"/>
      <c r="I5" s="183"/>
      <c r="J5" s="177" t="s">
        <v>56</v>
      </c>
      <c r="K5" s="164" t="s">
        <v>77</v>
      </c>
      <c r="L5" s="164" t="s">
        <v>78</v>
      </c>
      <c r="M5" s="164" t="s">
        <v>79</v>
      </c>
      <c r="N5" s="164" t="s">
        <v>80</v>
      </c>
      <c r="O5" s="164" t="s">
        <v>81</v>
      </c>
    </row>
    <row r="6" s="1" customFormat="1" ht="18" customHeight="1" spans="1:15">
      <c r="A6" s="52" t="s">
        <v>82</v>
      </c>
      <c r="B6" s="52" t="s">
        <v>83</v>
      </c>
      <c r="C6" s="52" t="s">
        <v>84</v>
      </c>
      <c r="D6" s="55" t="s">
        <v>85</v>
      </c>
      <c r="E6" s="55" t="s">
        <v>86</v>
      </c>
      <c r="F6" s="55" t="s">
        <v>87</v>
      </c>
      <c r="G6" s="55" t="s">
        <v>88</v>
      </c>
      <c r="H6" s="55" t="s">
        <v>89</v>
      </c>
      <c r="I6" s="55" t="s">
        <v>90</v>
      </c>
      <c r="J6" s="55" t="s">
        <v>91</v>
      </c>
      <c r="K6" s="55" t="s">
        <v>92</v>
      </c>
      <c r="L6" s="55" t="s">
        <v>93</v>
      </c>
      <c r="M6" s="55" t="s">
        <v>94</v>
      </c>
      <c r="N6" s="52" t="s">
        <v>95</v>
      </c>
      <c r="O6" s="55" t="s">
        <v>96</v>
      </c>
    </row>
    <row r="7" s="1" customFormat="1" ht="21" customHeight="1" spans="1:15">
      <c r="A7" s="56" t="s">
        <v>97</v>
      </c>
      <c r="B7" s="56" t="s">
        <v>98</v>
      </c>
      <c r="C7" s="81">
        <v>1272977.61</v>
      </c>
      <c r="D7" s="81">
        <v>1272977.61</v>
      </c>
      <c r="E7" s="81">
        <v>1257281.61</v>
      </c>
      <c r="F7" s="81">
        <v>15696</v>
      </c>
      <c r="G7" s="81"/>
      <c r="H7" s="81"/>
      <c r="I7" s="81"/>
      <c r="J7" s="81"/>
      <c r="K7" s="81"/>
      <c r="L7" s="81"/>
      <c r="M7" s="81"/>
      <c r="N7" s="81"/>
      <c r="O7" s="81"/>
    </row>
    <row r="8" s="1" customFormat="1" ht="21" customHeight="1" spans="1:15">
      <c r="A8" s="178" t="s">
        <v>99</v>
      </c>
      <c r="B8" s="178" t="s">
        <v>100</v>
      </c>
      <c r="C8" s="81">
        <v>1257281.61</v>
      </c>
      <c r="D8" s="81">
        <v>1257281.61</v>
      </c>
      <c r="E8" s="81">
        <v>1257281.61</v>
      </c>
      <c r="F8" s="81"/>
      <c r="G8" s="81"/>
      <c r="H8" s="81"/>
      <c r="I8" s="81"/>
      <c r="J8" s="81"/>
      <c r="K8" s="81"/>
      <c r="L8" s="81"/>
      <c r="M8" s="81"/>
      <c r="N8" s="81"/>
      <c r="O8" s="81"/>
    </row>
    <row r="9" s="1" customFormat="1" ht="21" customHeight="1" spans="1:15">
      <c r="A9" s="179" t="s">
        <v>101</v>
      </c>
      <c r="B9" s="179" t="s">
        <v>102</v>
      </c>
      <c r="C9" s="81">
        <v>216000</v>
      </c>
      <c r="D9" s="81">
        <v>216000</v>
      </c>
      <c r="E9" s="81">
        <v>216000</v>
      </c>
      <c r="F9" s="81"/>
      <c r="G9" s="81"/>
      <c r="H9" s="81"/>
      <c r="I9" s="81"/>
      <c r="J9" s="81"/>
      <c r="K9" s="81"/>
      <c r="L9" s="81"/>
      <c r="M9" s="81"/>
      <c r="N9" s="81"/>
      <c r="O9" s="81"/>
    </row>
    <row r="10" s="1" customFormat="1" ht="21" customHeight="1" spans="1:15">
      <c r="A10" s="179" t="s">
        <v>103</v>
      </c>
      <c r="B10" s="179" t="s">
        <v>104</v>
      </c>
      <c r="C10" s="81">
        <v>651281.61</v>
      </c>
      <c r="D10" s="81">
        <v>651281.61</v>
      </c>
      <c r="E10" s="81">
        <v>651281.61</v>
      </c>
      <c r="F10" s="81"/>
      <c r="G10" s="81"/>
      <c r="H10" s="81"/>
      <c r="I10" s="81"/>
      <c r="J10" s="81"/>
      <c r="K10" s="81"/>
      <c r="L10" s="81"/>
      <c r="M10" s="81"/>
      <c r="N10" s="81"/>
      <c r="O10" s="81"/>
    </row>
    <row r="11" s="1" customFormat="1" ht="21" customHeight="1" spans="1:15">
      <c r="A11" s="179" t="s">
        <v>105</v>
      </c>
      <c r="B11" s="179" t="s">
        <v>106</v>
      </c>
      <c r="C11" s="81">
        <v>390000</v>
      </c>
      <c r="D11" s="81">
        <v>390000</v>
      </c>
      <c r="E11" s="81">
        <v>390000</v>
      </c>
      <c r="F11" s="81"/>
      <c r="G11" s="81"/>
      <c r="H11" s="81"/>
      <c r="I11" s="81"/>
      <c r="J11" s="81"/>
      <c r="K11" s="81"/>
      <c r="L11" s="81"/>
      <c r="M11" s="81"/>
      <c r="N11" s="81"/>
      <c r="O11" s="81"/>
    </row>
    <row r="12" s="1" customFormat="1" ht="21" customHeight="1" spans="1:15">
      <c r="A12" s="178" t="s">
        <v>107</v>
      </c>
      <c r="B12" s="178" t="s">
        <v>108</v>
      </c>
      <c r="C12" s="81">
        <v>15696</v>
      </c>
      <c r="D12" s="81">
        <v>15696</v>
      </c>
      <c r="E12" s="81"/>
      <c r="F12" s="81">
        <v>15696</v>
      </c>
      <c r="G12" s="81"/>
      <c r="H12" s="81"/>
      <c r="I12" s="81"/>
      <c r="J12" s="81"/>
      <c r="K12" s="81"/>
      <c r="L12" s="81"/>
      <c r="M12" s="81"/>
      <c r="N12" s="81"/>
      <c r="O12" s="81"/>
    </row>
    <row r="13" s="1" customFormat="1" ht="21" customHeight="1" spans="1:15">
      <c r="A13" s="179" t="s">
        <v>109</v>
      </c>
      <c r="B13" s="179" t="s">
        <v>110</v>
      </c>
      <c r="C13" s="81">
        <v>15696</v>
      </c>
      <c r="D13" s="81">
        <v>15696</v>
      </c>
      <c r="E13" s="81"/>
      <c r="F13" s="81">
        <v>15696</v>
      </c>
      <c r="G13" s="81"/>
      <c r="H13" s="81"/>
      <c r="I13" s="81"/>
      <c r="J13" s="81"/>
      <c r="K13" s="81"/>
      <c r="L13" s="81"/>
      <c r="M13" s="81"/>
      <c r="N13" s="81"/>
      <c r="O13" s="81"/>
    </row>
    <row r="14" s="1" customFormat="1" ht="21" customHeight="1" spans="1:15">
      <c r="A14" s="56" t="s">
        <v>111</v>
      </c>
      <c r="B14" s="56" t="s">
        <v>112</v>
      </c>
      <c r="C14" s="81">
        <v>636448.48</v>
      </c>
      <c r="D14" s="81">
        <v>636448.48</v>
      </c>
      <c r="E14" s="81">
        <v>636448.48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</row>
    <row r="15" s="1" customFormat="1" ht="21" customHeight="1" spans="1:15">
      <c r="A15" s="178" t="s">
        <v>113</v>
      </c>
      <c r="B15" s="178" t="s">
        <v>114</v>
      </c>
      <c r="C15" s="81">
        <v>636448.48</v>
      </c>
      <c r="D15" s="81">
        <v>636448.48</v>
      </c>
      <c r="E15" s="81">
        <v>636448.48</v>
      </c>
      <c r="F15" s="81"/>
      <c r="G15" s="81"/>
      <c r="H15" s="81"/>
      <c r="I15" s="81"/>
      <c r="J15" s="81"/>
      <c r="K15" s="81"/>
      <c r="L15" s="81"/>
      <c r="M15" s="81"/>
      <c r="N15" s="81"/>
      <c r="O15" s="81"/>
    </row>
    <row r="16" s="1" customFormat="1" ht="21" customHeight="1" spans="1:15">
      <c r="A16" s="179" t="s">
        <v>115</v>
      </c>
      <c r="B16" s="179" t="s">
        <v>116</v>
      </c>
      <c r="C16" s="81">
        <v>130976.04</v>
      </c>
      <c r="D16" s="81">
        <v>130976.04</v>
      </c>
      <c r="E16" s="81">
        <v>130976.04</v>
      </c>
      <c r="F16" s="81"/>
      <c r="G16" s="81"/>
      <c r="H16" s="81"/>
      <c r="I16" s="81"/>
      <c r="J16" s="81"/>
      <c r="K16" s="81"/>
      <c r="L16" s="81"/>
      <c r="M16" s="81"/>
      <c r="N16" s="81"/>
      <c r="O16" s="81"/>
    </row>
    <row r="17" s="1" customFormat="1" ht="21" customHeight="1" spans="1:15">
      <c r="A17" s="179" t="s">
        <v>117</v>
      </c>
      <c r="B17" s="179" t="s">
        <v>118</v>
      </c>
      <c r="C17" s="81">
        <v>217267.25</v>
      </c>
      <c r="D17" s="81">
        <v>217267.25</v>
      </c>
      <c r="E17" s="81">
        <v>217267.25</v>
      </c>
      <c r="F17" s="81"/>
      <c r="G17" s="81"/>
      <c r="H17" s="81"/>
      <c r="I17" s="81"/>
      <c r="J17" s="81"/>
      <c r="K17" s="81"/>
      <c r="L17" s="81"/>
      <c r="M17" s="81"/>
      <c r="N17" s="81"/>
      <c r="O17" s="81"/>
    </row>
    <row r="18" s="1" customFormat="1" ht="21" customHeight="1" spans="1:15">
      <c r="A18" s="179" t="s">
        <v>119</v>
      </c>
      <c r="B18" s="179" t="s">
        <v>120</v>
      </c>
      <c r="C18" s="81">
        <v>272365.19</v>
      </c>
      <c r="D18" s="81">
        <v>272365.19</v>
      </c>
      <c r="E18" s="81">
        <v>272365.19</v>
      </c>
      <c r="F18" s="81"/>
      <c r="G18" s="81"/>
      <c r="H18" s="81"/>
      <c r="I18" s="81"/>
      <c r="J18" s="81"/>
      <c r="K18" s="81"/>
      <c r="L18" s="81"/>
      <c r="M18" s="81"/>
      <c r="N18" s="81"/>
      <c r="O18" s="81"/>
    </row>
    <row r="19" s="1" customFormat="1" ht="21" customHeight="1" spans="1:15">
      <c r="A19" s="179" t="s">
        <v>121</v>
      </c>
      <c r="B19" s="179" t="s">
        <v>122</v>
      </c>
      <c r="C19" s="81">
        <v>15840</v>
      </c>
      <c r="D19" s="81">
        <v>15840</v>
      </c>
      <c r="E19" s="81">
        <v>15840</v>
      </c>
      <c r="F19" s="81"/>
      <c r="G19" s="81"/>
      <c r="H19" s="81"/>
      <c r="I19" s="81"/>
      <c r="J19" s="81"/>
      <c r="K19" s="81"/>
      <c r="L19" s="81"/>
      <c r="M19" s="81"/>
      <c r="N19" s="81"/>
      <c r="O19" s="81"/>
    </row>
    <row r="20" s="1" customFormat="1" ht="21" customHeight="1" spans="1:15">
      <c r="A20" s="56" t="s">
        <v>123</v>
      </c>
      <c r="B20" s="56" t="s">
        <v>124</v>
      </c>
      <c r="C20" s="81">
        <v>6254738</v>
      </c>
      <c r="D20" s="81">
        <v>6254738</v>
      </c>
      <c r="E20" s="81">
        <v>6254738</v>
      </c>
      <c r="F20" s="81"/>
      <c r="G20" s="81"/>
      <c r="H20" s="81"/>
      <c r="I20" s="81"/>
      <c r="J20" s="81"/>
      <c r="K20" s="81"/>
      <c r="L20" s="81"/>
      <c r="M20" s="81"/>
      <c r="N20" s="81"/>
      <c r="O20" s="81"/>
    </row>
    <row r="21" s="1" customFormat="1" ht="21" customHeight="1" spans="1:15">
      <c r="A21" s="178" t="s">
        <v>125</v>
      </c>
      <c r="B21" s="178" t="s">
        <v>126</v>
      </c>
      <c r="C21" s="81">
        <v>6254738</v>
      </c>
      <c r="D21" s="81">
        <v>6254738</v>
      </c>
      <c r="E21" s="81">
        <v>6254738</v>
      </c>
      <c r="F21" s="81"/>
      <c r="G21" s="81"/>
      <c r="H21" s="81"/>
      <c r="I21" s="81"/>
      <c r="J21" s="81"/>
      <c r="K21" s="81"/>
      <c r="L21" s="81"/>
      <c r="M21" s="81"/>
      <c r="N21" s="81"/>
      <c r="O21" s="81"/>
    </row>
    <row r="22" s="1" customFormat="1" ht="21" customHeight="1" spans="1:15">
      <c r="A22" s="179" t="s">
        <v>127</v>
      </c>
      <c r="B22" s="179" t="s">
        <v>128</v>
      </c>
      <c r="C22" s="81">
        <v>6254738</v>
      </c>
      <c r="D22" s="81">
        <v>6254738</v>
      </c>
      <c r="E22" s="81">
        <v>6254738</v>
      </c>
      <c r="F22" s="81"/>
      <c r="G22" s="81"/>
      <c r="H22" s="81"/>
      <c r="I22" s="81"/>
      <c r="J22" s="81"/>
      <c r="K22" s="81"/>
      <c r="L22" s="81"/>
      <c r="M22" s="81"/>
      <c r="N22" s="81"/>
      <c r="O22" s="81"/>
    </row>
    <row r="23" s="1" customFormat="1" ht="21" customHeight="1" spans="1:15">
      <c r="A23" s="56" t="s">
        <v>129</v>
      </c>
      <c r="B23" s="56" t="s">
        <v>130</v>
      </c>
      <c r="C23" s="81">
        <v>488461</v>
      </c>
      <c r="D23" s="81">
        <v>488461</v>
      </c>
      <c r="E23" s="81">
        <v>488461</v>
      </c>
      <c r="F23" s="81"/>
      <c r="G23" s="81"/>
      <c r="H23" s="81"/>
      <c r="I23" s="81"/>
      <c r="J23" s="81"/>
      <c r="K23" s="81"/>
      <c r="L23" s="81"/>
      <c r="M23" s="81"/>
      <c r="N23" s="81"/>
      <c r="O23" s="81"/>
    </row>
    <row r="24" s="1" customFormat="1" ht="21" customHeight="1" spans="1:15">
      <c r="A24" s="178" t="s">
        <v>131</v>
      </c>
      <c r="B24" s="178" t="s">
        <v>132</v>
      </c>
      <c r="C24" s="81">
        <v>488461</v>
      </c>
      <c r="D24" s="81">
        <v>488461</v>
      </c>
      <c r="E24" s="81">
        <v>488461</v>
      </c>
      <c r="F24" s="81"/>
      <c r="G24" s="81"/>
      <c r="H24" s="81"/>
      <c r="I24" s="81"/>
      <c r="J24" s="81"/>
      <c r="K24" s="81"/>
      <c r="L24" s="81"/>
      <c r="M24" s="81"/>
      <c r="N24" s="81"/>
      <c r="O24" s="81"/>
    </row>
    <row r="25" s="1" customFormat="1" ht="21" customHeight="1" spans="1:15">
      <c r="A25" s="179" t="s">
        <v>133</v>
      </c>
      <c r="B25" s="179" t="s">
        <v>134</v>
      </c>
      <c r="C25" s="81">
        <v>488461</v>
      </c>
      <c r="D25" s="81">
        <v>488461</v>
      </c>
      <c r="E25" s="81">
        <v>488461</v>
      </c>
      <c r="F25" s="81"/>
      <c r="G25" s="81"/>
      <c r="H25" s="81"/>
      <c r="I25" s="81"/>
      <c r="J25" s="81"/>
      <c r="K25" s="81"/>
      <c r="L25" s="81"/>
      <c r="M25" s="81"/>
      <c r="N25" s="81"/>
      <c r="O25" s="81"/>
    </row>
    <row r="26" s="1" customFormat="1" ht="21" customHeight="1" spans="1:15">
      <c r="A26" s="180" t="s">
        <v>54</v>
      </c>
      <c r="B26" s="34"/>
      <c r="C26" s="81">
        <v>8652625.09</v>
      </c>
      <c r="D26" s="81">
        <v>8652625.09</v>
      </c>
      <c r="E26" s="81">
        <v>8636929.09</v>
      </c>
      <c r="F26" s="81">
        <v>15696</v>
      </c>
      <c r="G26" s="81"/>
      <c r="H26" s="81"/>
      <c r="I26" s="81"/>
      <c r="J26" s="81"/>
      <c r="K26" s="81"/>
      <c r="L26" s="81"/>
      <c r="M26" s="81"/>
      <c r="N26" s="81"/>
      <c r="O26" s="81"/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ageMargins left="0.751388888888889" right="0.751388888888889" top="1" bottom="1" header="0.5" footer="0.5"/>
  <pageSetup paperSize="9" scale="61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outlinePr summaryRight="0"/>
    <pageSetUpPr fitToPage="1"/>
  </sheetPr>
  <dimension ref="A1:D34"/>
  <sheetViews>
    <sheetView showZeros="0" workbookViewId="0">
      <selection activeCell="B7" sqref="B7"/>
    </sheetView>
  </sheetViews>
  <sheetFormatPr defaultColWidth="8.575" defaultRowHeight="12.75" customHeight="1" outlineLevelCol="3"/>
  <cols>
    <col min="1" max="4" width="35.575" style="1" customWidth="1"/>
    <col min="5" max="16384" width="8.575" style="1"/>
  </cols>
  <sheetData>
    <row r="1" s="1" customFormat="1" ht="15" customHeight="1" spans="1:4">
      <c r="A1" s="41"/>
      <c r="B1" s="45"/>
      <c r="C1" s="45"/>
      <c r="D1" s="45" t="s">
        <v>135</v>
      </c>
    </row>
    <row r="2" s="1" customFormat="1" ht="41.25" customHeight="1" spans="1:1">
      <c r="A2" s="40" t="str">
        <f>"2026"&amp;"年部门财政拨款收支预算总表"</f>
        <v>2026年部门财政拨款收支预算总表</v>
      </c>
    </row>
    <row r="3" s="1" customFormat="1" ht="17.25" customHeight="1" spans="1:4">
      <c r="A3" s="43" t="str">
        <f>"单位名称："&amp;"宜良县交通运输局"</f>
        <v>单位名称：宜良县交通运输局</v>
      </c>
      <c r="B3" s="163"/>
      <c r="D3" s="45" t="s">
        <v>1</v>
      </c>
    </row>
    <row r="4" s="1" customFormat="1" ht="17.25" customHeight="1" spans="1:4">
      <c r="A4" s="164" t="s">
        <v>2</v>
      </c>
      <c r="B4" s="165"/>
      <c r="C4" s="164" t="s">
        <v>3</v>
      </c>
      <c r="D4" s="165"/>
    </row>
    <row r="5" s="1" customFormat="1" ht="18.75" customHeight="1" spans="1:4">
      <c r="A5" s="164" t="s">
        <v>4</v>
      </c>
      <c r="B5" s="164" t="s">
        <v>5</v>
      </c>
      <c r="C5" s="164" t="s">
        <v>6</v>
      </c>
      <c r="D5" s="164" t="s">
        <v>5</v>
      </c>
    </row>
    <row r="6" s="1" customFormat="1" ht="16.5" customHeight="1" spans="1:4">
      <c r="A6" s="166" t="s">
        <v>136</v>
      </c>
      <c r="B6" s="81">
        <v>8652625.09</v>
      </c>
      <c r="C6" s="166" t="s">
        <v>137</v>
      </c>
      <c r="D6" s="81">
        <v>8652625.09</v>
      </c>
    </row>
    <row r="7" s="1" customFormat="1" ht="16.5" customHeight="1" spans="1:4">
      <c r="A7" s="166" t="s">
        <v>138</v>
      </c>
      <c r="B7" s="81">
        <v>8652625.09</v>
      </c>
      <c r="C7" s="166" t="s">
        <v>139</v>
      </c>
      <c r="D7" s="81"/>
    </row>
    <row r="8" s="1" customFormat="1" ht="16.5" customHeight="1" spans="1:4">
      <c r="A8" s="166" t="s">
        <v>140</v>
      </c>
      <c r="B8" s="81"/>
      <c r="C8" s="166" t="s">
        <v>141</v>
      </c>
      <c r="D8" s="81"/>
    </row>
    <row r="9" s="1" customFormat="1" ht="16.5" customHeight="1" spans="1:4">
      <c r="A9" s="166" t="s">
        <v>142</v>
      </c>
      <c r="B9" s="81"/>
      <c r="C9" s="166" t="s">
        <v>143</v>
      </c>
      <c r="D9" s="81"/>
    </row>
    <row r="10" s="1" customFormat="1" ht="16.5" customHeight="1" spans="1:4">
      <c r="A10" s="166" t="s">
        <v>144</v>
      </c>
      <c r="B10" s="81"/>
      <c r="C10" s="166" t="s">
        <v>145</v>
      </c>
      <c r="D10" s="81"/>
    </row>
    <row r="11" s="1" customFormat="1" ht="16.5" customHeight="1" spans="1:4">
      <c r="A11" s="166" t="s">
        <v>138</v>
      </c>
      <c r="B11" s="81"/>
      <c r="C11" s="166" t="s">
        <v>146</v>
      </c>
      <c r="D11" s="81"/>
    </row>
    <row r="12" s="1" customFormat="1" ht="16.5" customHeight="1" spans="1:4">
      <c r="A12" s="63" t="s">
        <v>140</v>
      </c>
      <c r="B12" s="81"/>
      <c r="C12" s="71" t="s">
        <v>147</v>
      </c>
      <c r="D12" s="81"/>
    </row>
    <row r="13" s="1" customFormat="1" ht="16.5" customHeight="1" spans="1:4">
      <c r="A13" s="63" t="s">
        <v>142</v>
      </c>
      <c r="B13" s="81"/>
      <c r="C13" s="71" t="s">
        <v>148</v>
      </c>
      <c r="D13" s="81"/>
    </row>
    <row r="14" s="1" customFormat="1" ht="16.5" customHeight="1" spans="1:4">
      <c r="A14" s="167"/>
      <c r="B14" s="81"/>
      <c r="C14" s="71" t="s">
        <v>149</v>
      </c>
      <c r="D14" s="81">
        <v>1272977.61</v>
      </c>
    </row>
    <row r="15" s="1" customFormat="1" ht="16.5" customHeight="1" spans="1:4">
      <c r="A15" s="167"/>
      <c r="B15" s="81"/>
      <c r="C15" s="71" t="s">
        <v>150</v>
      </c>
      <c r="D15" s="81">
        <v>636448.48</v>
      </c>
    </row>
    <row r="16" s="1" customFormat="1" ht="16.5" customHeight="1" spans="1:4">
      <c r="A16" s="167"/>
      <c r="B16" s="81"/>
      <c r="C16" s="71" t="s">
        <v>151</v>
      </c>
      <c r="D16" s="81"/>
    </row>
    <row r="17" s="1" customFormat="1" ht="16.5" customHeight="1" spans="1:4">
      <c r="A17" s="167"/>
      <c r="B17" s="81"/>
      <c r="C17" s="71" t="s">
        <v>152</v>
      </c>
      <c r="D17" s="81"/>
    </row>
    <row r="18" s="1" customFormat="1" ht="16.5" customHeight="1" spans="1:4">
      <c r="A18" s="167"/>
      <c r="B18" s="81"/>
      <c r="C18" s="71" t="s">
        <v>153</v>
      </c>
      <c r="D18" s="81"/>
    </row>
    <row r="19" s="1" customFormat="1" ht="16.5" customHeight="1" spans="1:4">
      <c r="A19" s="167"/>
      <c r="B19" s="81"/>
      <c r="C19" s="71" t="s">
        <v>154</v>
      </c>
      <c r="D19" s="81">
        <v>6254738</v>
      </c>
    </row>
    <row r="20" s="1" customFormat="1" ht="16.5" customHeight="1" spans="1:4">
      <c r="A20" s="167"/>
      <c r="B20" s="81"/>
      <c r="C20" s="71" t="s">
        <v>155</v>
      </c>
      <c r="D20" s="81"/>
    </row>
    <row r="21" s="1" customFormat="1" ht="16.5" customHeight="1" spans="1:4">
      <c r="A21" s="167"/>
      <c r="B21" s="81"/>
      <c r="C21" s="71" t="s">
        <v>156</v>
      </c>
      <c r="D21" s="81"/>
    </row>
    <row r="22" s="1" customFormat="1" ht="16.5" customHeight="1" spans="1:4">
      <c r="A22" s="167"/>
      <c r="B22" s="81"/>
      <c r="C22" s="71" t="s">
        <v>157</v>
      </c>
      <c r="D22" s="81"/>
    </row>
    <row r="23" s="1" customFormat="1" ht="16.5" customHeight="1" spans="1:4">
      <c r="A23" s="167"/>
      <c r="B23" s="81"/>
      <c r="C23" s="71" t="s">
        <v>158</v>
      </c>
      <c r="D23" s="81"/>
    </row>
    <row r="24" s="1" customFormat="1" ht="16.5" customHeight="1" spans="1:4">
      <c r="A24" s="167"/>
      <c r="B24" s="81"/>
      <c r="C24" s="71" t="s">
        <v>159</v>
      </c>
      <c r="D24" s="81"/>
    </row>
    <row r="25" s="1" customFormat="1" ht="16.5" customHeight="1" spans="1:4">
      <c r="A25" s="167"/>
      <c r="B25" s="81"/>
      <c r="C25" s="71" t="s">
        <v>160</v>
      </c>
      <c r="D25" s="81">
        <v>488461</v>
      </c>
    </row>
    <row r="26" s="1" customFormat="1" ht="16.5" customHeight="1" spans="1:4">
      <c r="A26" s="167"/>
      <c r="B26" s="81"/>
      <c r="C26" s="71" t="s">
        <v>161</v>
      </c>
      <c r="D26" s="81"/>
    </row>
    <row r="27" s="1" customFormat="1" ht="16.5" customHeight="1" spans="1:4">
      <c r="A27" s="167"/>
      <c r="B27" s="81"/>
      <c r="C27" s="71" t="s">
        <v>162</v>
      </c>
      <c r="D27" s="81"/>
    </row>
    <row r="28" s="1" customFormat="1" ht="16.5" customHeight="1" spans="1:4">
      <c r="A28" s="167"/>
      <c r="B28" s="81"/>
      <c r="C28" s="71" t="s">
        <v>163</v>
      </c>
      <c r="D28" s="81"/>
    </row>
    <row r="29" s="1" customFormat="1" ht="16.5" customHeight="1" spans="1:4">
      <c r="A29" s="167"/>
      <c r="B29" s="81"/>
      <c r="C29" s="71" t="s">
        <v>164</v>
      </c>
      <c r="D29" s="81"/>
    </row>
    <row r="30" s="1" customFormat="1" ht="16.5" customHeight="1" spans="1:4">
      <c r="A30" s="167"/>
      <c r="B30" s="81"/>
      <c r="C30" s="71" t="s">
        <v>165</v>
      </c>
      <c r="D30" s="81"/>
    </row>
    <row r="31" s="1" customFormat="1" ht="16.5" customHeight="1" spans="1:4">
      <c r="A31" s="167"/>
      <c r="B31" s="81"/>
      <c r="C31" s="63" t="s">
        <v>166</v>
      </c>
      <c r="D31" s="81"/>
    </row>
    <row r="32" s="1" customFormat="1" ht="16.5" customHeight="1" spans="1:4">
      <c r="A32" s="167"/>
      <c r="B32" s="81"/>
      <c r="C32" s="63" t="s">
        <v>167</v>
      </c>
      <c r="D32" s="81"/>
    </row>
    <row r="33" s="1" customFormat="1" ht="16.5" customHeight="1" spans="1:4">
      <c r="A33" s="167"/>
      <c r="B33" s="81"/>
      <c r="C33" s="29" t="s">
        <v>168</v>
      </c>
      <c r="D33" s="81"/>
    </row>
    <row r="34" s="1" customFormat="1" ht="15" customHeight="1" spans="1:4">
      <c r="A34" s="168" t="s">
        <v>49</v>
      </c>
      <c r="B34" s="169">
        <v>8652625.09</v>
      </c>
      <c r="C34" s="168" t="s">
        <v>50</v>
      </c>
      <c r="D34" s="169">
        <v>8652625.09</v>
      </c>
    </row>
  </sheetData>
  <mergeCells count="4">
    <mergeCell ref="A2:D2"/>
    <mergeCell ref="A3:B3"/>
    <mergeCell ref="A4:B4"/>
    <mergeCell ref="C4:D4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outlinePr summaryRight="0"/>
    <pageSetUpPr fitToPage="1"/>
  </sheetPr>
  <dimension ref="A1:G26"/>
  <sheetViews>
    <sheetView showZeros="0" workbookViewId="0">
      <selection activeCell="C12" sqref="C12"/>
    </sheetView>
  </sheetViews>
  <sheetFormatPr defaultColWidth="9.14166666666667" defaultRowHeight="14.25" customHeight="1" outlineLevelCol="6"/>
  <cols>
    <col min="1" max="1" width="20.1416666666667" style="1" customWidth="1"/>
    <col min="2" max="2" width="44" style="1" customWidth="1"/>
    <col min="3" max="7" width="24.1416666666667" style="1" customWidth="1"/>
    <col min="8" max="16384" width="9.14166666666667" style="1"/>
  </cols>
  <sheetData>
    <row r="1" s="1" customFormat="1" customHeight="1" spans="4:7">
      <c r="D1" s="137"/>
      <c r="F1" s="73"/>
      <c r="G1" s="142" t="s">
        <v>169</v>
      </c>
    </row>
    <row r="2" s="1" customFormat="1" ht="41.25" customHeight="1" spans="1:7">
      <c r="A2" s="122" t="str">
        <f>"2026"&amp;"年一般公共预算支出预算表（按功能科目分类）"</f>
        <v>2026年一般公共预算支出预算表（按功能科目分类）</v>
      </c>
      <c r="B2" s="122"/>
      <c r="C2" s="122"/>
      <c r="D2" s="122"/>
      <c r="E2" s="122"/>
      <c r="F2" s="122"/>
      <c r="G2" s="122"/>
    </row>
    <row r="3" s="1" customFormat="1" ht="18" customHeight="1" spans="1:7">
      <c r="A3" s="5" t="str">
        <f>"单位名称："&amp;"宜良县交通运输局"</f>
        <v>单位名称：宜良县交通运输局</v>
      </c>
      <c r="F3" s="119"/>
      <c r="G3" s="142" t="s">
        <v>1</v>
      </c>
    </row>
    <row r="4" s="1" customFormat="1" ht="20.25" customHeight="1" spans="1:7">
      <c r="A4" s="159" t="s">
        <v>170</v>
      </c>
      <c r="B4" s="160"/>
      <c r="C4" s="123" t="s">
        <v>54</v>
      </c>
      <c r="D4" s="146" t="s">
        <v>75</v>
      </c>
      <c r="E4" s="12"/>
      <c r="F4" s="13"/>
      <c r="G4" s="139" t="s">
        <v>76</v>
      </c>
    </row>
    <row r="5" s="1" customFormat="1" ht="20.25" customHeight="1" spans="1:7">
      <c r="A5" s="161" t="s">
        <v>72</v>
      </c>
      <c r="B5" s="161" t="s">
        <v>73</v>
      </c>
      <c r="C5" s="19"/>
      <c r="D5" s="128" t="s">
        <v>56</v>
      </c>
      <c r="E5" s="128" t="s">
        <v>171</v>
      </c>
      <c r="F5" s="128" t="s">
        <v>172</v>
      </c>
      <c r="G5" s="141"/>
    </row>
    <row r="6" s="1" customFormat="1" ht="15" customHeight="1" spans="1:7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  <c r="G6" s="59" t="s">
        <v>88</v>
      </c>
    </row>
    <row r="7" s="1" customFormat="1" ht="18" customHeight="1" spans="1:7">
      <c r="A7" s="29" t="s">
        <v>97</v>
      </c>
      <c r="B7" s="29" t="s">
        <v>98</v>
      </c>
      <c r="C7" s="81">
        <v>1272977.61</v>
      </c>
      <c r="D7" s="81">
        <v>1257281.61</v>
      </c>
      <c r="E7" s="81">
        <v>1257281.61</v>
      </c>
      <c r="F7" s="81"/>
      <c r="G7" s="81">
        <v>15696</v>
      </c>
    </row>
    <row r="8" s="1" customFormat="1" ht="18" customHeight="1" spans="1:7">
      <c r="A8" s="135" t="s">
        <v>99</v>
      </c>
      <c r="B8" s="135" t="s">
        <v>100</v>
      </c>
      <c r="C8" s="81">
        <v>1257281.61</v>
      </c>
      <c r="D8" s="81">
        <v>1257281.61</v>
      </c>
      <c r="E8" s="81">
        <v>1257281.61</v>
      </c>
      <c r="F8" s="81"/>
      <c r="G8" s="81"/>
    </row>
    <row r="9" s="1" customFormat="1" ht="18" customHeight="1" spans="1:7">
      <c r="A9" s="136" t="s">
        <v>101</v>
      </c>
      <c r="B9" s="136" t="s">
        <v>102</v>
      </c>
      <c r="C9" s="81">
        <v>216000</v>
      </c>
      <c r="D9" s="81">
        <v>216000</v>
      </c>
      <c r="E9" s="81">
        <v>216000</v>
      </c>
      <c r="F9" s="81"/>
      <c r="G9" s="81"/>
    </row>
    <row r="10" s="1" customFormat="1" ht="18" customHeight="1" spans="1:7">
      <c r="A10" s="136" t="s">
        <v>103</v>
      </c>
      <c r="B10" s="136" t="s">
        <v>104</v>
      </c>
      <c r="C10" s="81">
        <v>651281.61</v>
      </c>
      <c r="D10" s="81">
        <v>651281.61</v>
      </c>
      <c r="E10" s="81">
        <v>651281.61</v>
      </c>
      <c r="F10" s="81"/>
      <c r="G10" s="81"/>
    </row>
    <row r="11" s="1" customFormat="1" ht="18" customHeight="1" spans="1:7">
      <c r="A11" s="136" t="s">
        <v>105</v>
      </c>
      <c r="B11" s="136" t="s">
        <v>106</v>
      </c>
      <c r="C11" s="81">
        <v>390000</v>
      </c>
      <c r="D11" s="81">
        <v>390000</v>
      </c>
      <c r="E11" s="81">
        <v>390000</v>
      </c>
      <c r="F11" s="81"/>
      <c r="G11" s="81"/>
    </row>
    <row r="12" s="1" customFormat="1" ht="18" customHeight="1" spans="1:7">
      <c r="A12" s="135" t="s">
        <v>107</v>
      </c>
      <c r="B12" s="135" t="s">
        <v>108</v>
      </c>
      <c r="C12" s="81">
        <v>15696</v>
      </c>
      <c r="D12" s="81"/>
      <c r="E12" s="81"/>
      <c r="F12" s="81"/>
      <c r="G12" s="81">
        <v>15696</v>
      </c>
    </row>
    <row r="13" s="1" customFormat="1" ht="18" customHeight="1" spans="1:7">
      <c r="A13" s="136" t="s">
        <v>109</v>
      </c>
      <c r="B13" s="136" t="s">
        <v>110</v>
      </c>
      <c r="C13" s="81">
        <v>15696</v>
      </c>
      <c r="D13" s="81"/>
      <c r="E13" s="81"/>
      <c r="F13" s="81"/>
      <c r="G13" s="81">
        <v>15696</v>
      </c>
    </row>
    <row r="14" s="1" customFormat="1" ht="18" customHeight="1" spans="1:7">
      <c r="A14" s="29" t="s">
        <v>111</v>
      </c>
      <c r="B14" s="29" t="s">
        <v>112</v>
      </c>
      <c r="C14" s="81">
        <v>636448.48</v>
      </c>
      <c r="D14" s="81">
        <v>636448.48</v>
      </c>
      <c r="E14" s="81">
        <v>636448.48</v>
      </c>
      <c r="F14" s="81"/>
      <c r="G14" s="81"/>
    </row>
    <row r="15" s="1" customFormat="1" ht="18" customHeight="1" spans="1:7">
      <c r="A15" s="135" t="s">
        <v>113</v>
      </c>
      <c r="B15" s="135" t="s">
        <v>114</v>
      </c>
      <c r="C15" s="81">
        <v>636448.48</v>
      </c>
      <c r="D15" s="81">
        <v>636448.48</v>
      </c>
      <c r="E15" s="81">
        <v>636448.48</v>
      </c>
      <c r="F15" s="81"/>
      <c r="G15" s="81"/>
    </row>
    <row r="16" s="1" customFormat="1" ht="18" customHeight="1" spans="1:7">
      <c r="A16" s="136" t="s">
        <v>115</v>
      </c>
      <c r="B16" s="136" t="s">
        <v>116</v>
      </c>
      <c r="C16" s="81">
        <v>130976.04</v>
      </c>
      <c r="D16" s="81">
        <v>130976.04</v>
      </c>
      <c r="E16" s="81">
        <v>130976.04</v>
      </c>
      <c r="F16" s="81"/>
      <c r="G16" s="81"/>
    </row>
    <row r="17" s="1" customFormat="1" ht="18" customHeight="1" spans="1:7">
      <c r="A17" s="136" t="s">
        <v>117</v>
      </c>
      <c r="B17" s="136" t="s">
        <v>118</v>
      </c>
      <c r="C17" s="81">
        <v>217267.25</v>
      </c>
      <c r="D17" s="81">
        <v>217267.25</v>
      </c>
      <c r="E17" s="81">
        <v>217267.25</v>
      </c>
      <c r="F17" s="81"/>
      <c r="G17" s="81"/>
    </row>
    <row r="18" s="1" customFormat="1" ht="18" customHeight="1" spans="1:7">
      <c r="A18" s="136" t="s">
        <v>119</v>
      </c>
      <c r="B18" s="136" t="s">
        <v>120</v>
      </c>
      <c r="C18" s="81">
        <v>272365.19</v>
      </c>
      <c r="D18" s="81">
        <v>272365.19</v>
      </c>
      <c r="E18" s="81">
        <v>272365.19</v>
      </c>
      <c r="F18" s="81"/>
      <c r="G18" s="81"/>
    </row>
    <row r="19" s="1" customFormat="1" ht="18" customHeight="1" spans="1:7">
      <c r="A19" s="136" t="s">
        <v>121</v>
      </c>
      <c r="B19" s="136" t="s">
        <v>122</v>
      </c>
      <c r="C19" s="81">
        <v>15840</v>
      </c>
      <c r="D19" s="81">
        <v>15840</v>
      </c>
      <c r="E19" s="81">
        <v>15840</v>
      </c>
      <c r="F19" s="81"/>
      <c r="G19" s="81"/>
    </row>
    <row r="20" s="1" customFormat="1" ht="18" customHeight="1" spans="1:7">
      <c r="A20" s="29" t="s">
        <v>123</v>
      </c>
      <c r="B20" s="29" t="s">
        <v>124</v>
      </c>
      <c r="C20" s="81">
        <v>6254738</v>
      </c>
      <c r="D20" s="81">
        <v>6254738</v>
      </c>
      <c r="E20" s="81">
        <v>5846838</v>
      </c>
      <c r="F20" s="81">
        <v>407900</v>
      </c>
      <c r="G20" s="81"/>
    </row>
    <row r="21" s="1" customFormat="1" ht="18" customHeight="1" spans="1:7">
      <c r="A21" s="135" t="s">
        <v>125</v>
      </c>
      <c r="B21" s="135" t="s">
        <v>126</v>
      </c>
      <c r="C21" s="81">
        <v>6254738</v>
      </c>
      <c r="D21" s="81">
        <v>6254738</v>
      </c>
      <c r="E21" s="81">
        <v>5846838</v>
      </c>
      <c r="F21" s="81">
        <v>407900</v>
      </c>
      <c r="G21" s="81"/>
    </row>
    <row r="22" s="1" customFormat="1" ht="18" customHeight="1" spans="1:7">
      <c r="A22" s="136" t="s">
        <v>127</v>
      </c>
      <c r="B22" s="136" t="s">
        <v>128</v>
      </c>
      <c r="C22" s="81">
        <v>6254738</v>
      </c>
      <c r="D22" s="81">
        <v>6254738</v>
      </c>
      <c r="E22" s="81">
        <v>5846838</v>
      </c>
      <c r="F22" s="81">
        <v>407900</v>
      </c>
      <c r="G22" s="81"/>
    </row>
    <row r="23" s="1" customFormat="1" ht="18" customHeight="1" spans="1:7">
      <c r="A23" s="29" t="s">
        <v>129</v>
      </c>
      <c r="B23" s="29" t="s">
        <v>130</v>
      </c>
      <c r="C23" s="81">
        <v>488461</v>
      </c>
      <c r="D23" s="81">
        <v>488461</v>
      </c>
      <c r="E23" s="81">
        <v>488461</v>
      </c>
      <c r="F23" s="81"/>
      <c r="G23" s="81"/>
    </row>
    <row r="24" s="1" customFormat="1" ht="18" customHeight="1" spans="1:7">
      <c r="A24" s="135" t="s">
        <v>131</v>
      </c>
      <c r="B24" s="135" t="s">
        <v>132</v>
      </c>
      <c r="C24" s="81">
        <v>488461</v>
      </c>
      <c r="D24" s="81">
        <v>488461</v>
      </c>
      <c r="E24" s="81">
        <v>488461</v>
      </c>
      <c r="F24" s="81"/>
      <c r="G24" s="81"/>
    </row>
    <row r="25" s="1" customFormat="1" ht="18" customHeight="1" spans="1:7">
      <c r="A25" s="136" t="s">
        <v>133</v>
      </c>
      <c r="B25" s="136" t="s">
        <v>134</v>
      </c>
      <c r="C25" s="81">
        <v>488461</v>
      </c>
      <c r="D25" s="81">
        <v>488461</v>
      </c>
      <c r="E25" s="81">
        <v>488461</v>
      </c>
      <c r="F25" s="81"/>
      <c r="G25" s="81"/>
    </row>
    <row r="26" s="1" customFormat="1" ht="18" customHeight="1" spans="1:7">
      <c r="A26" s="80" t="s">
        <v>173</v>
      </c>
      <c r="B26" s="162"/>
      <c r="C26" s="81">
        <v>8652625.09</v>
      </c>
      <c r="D26" s="81">
        <v>8636929.09</v>
      </c>
      <c r="E26" s="81">
        <v>8229029.09</v>
      </c>
      <c r="F26" s="81">
        <v>407900</v>
      </c>
      <c r="G26" s="81">
        <v>15696</v>
      </c>
    </row>
  </sheetData>
  <mergeCells count="6">
    <mergeCell ref="A2:G2"/>
    <mergeCell ref="A4:B4"/>
    <mergeCell ref="D4:F4"/>
    <mergeCell ref="A26:B26"/>
    <mergeCell ref="C4:C5"/>
    <mergeCell ref="G4:G5"/>
  </mergeCells>
  <pageMargins left="0.751388888888889" right="0.751388888888889" top="1" bottom="1" header="0.5" footer="0.5"/>
  <pageSetup paperSize="9" scale="80" fitToHeight="0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outlinePr summaryRight="0"/>
    <pageSetUpPr fitToPage="1"/>
  </sheetPr>
  <dimension ref="A1:F7"/>
  <sheetViews>
    <sheetView showZeros="0" workbookViewId="0">
      <selection activeCell="C20" sqref="C20"/>
    </sheetView>
  </sheetViews>
  <sheetFormatPr defaultColWidth="10.425" defaultRowHeight="14.25" customHeight="1" outlineLevelRow="6" outlineLevelCol="5"/>
  <cols>
    <col min="1" max="6" width="28.1416666666667" style="1" customWidth="1"/>
    <col min="7" max="16384" width="10.425" style="1"/>
  </cols>
  <sheetData>
    <row r="1" s="1" customFormat="1" customHeight="1" spans="1:6">
      <c r="A1" s="42"/>
      <c r="B1" s="42"/>
      <c r="C1" s="42"/>
      <c r="D1" s="42"/>
      <c r="E1" s="41"/>
      <c r="F1" s="155" t="s">
        <v>174</v>
      </c>
    </row>
    <row r="2" s="1" customFormat="1" ht="41.25" customHeight="1" spans="1:6">
      <c r="A2" s="156" t="str">
        <f>"2026"&amp;"年一般公共预算“三公”经费支出预算表"</f>
        <v>2026年一般公共预算“三公”经费支出预算表</v>
      </c>
      <c r="B2" s="42"/>
      <c r="C2" s="42"/>
      <c r="D2" s="42"/>
      <c r="E2" s="41"/>
      <c r="F2" s="42"/>
    </row>
    <row r="3" s="1" customFormat="1" customHeight="1" spans="1:6">
      <c r="A3" s="108" t="str">
        <f>"单位名称："&amp;"宜良县交通运输局"</f>
        <v>单位名称：宜良县交通运输局</v>
      </c>
      <c r="B3" s="157"/>
      <c r="D3" s="42"/>
      <c r="E3" s="41"/>
      <c r="F3" s="46" t="s">
        <v>1</v>
      </c>
    </row>
    <row r="4" s="1" customFormat="1" ht="27" customHeight="1" spans="1:6">
      <c r="A4" s="47" t="s">
        <v>175</v>
      </c>
      <c r="B4" s="47" t="s">
        <v>176</v>
      </c>
      <c r="C4" s="48" t="s">
        <v>177</v>
      </c>
      <c r="D4" s="47"/>
      <c r="E4" s="49"/>
      <c r="F4" s="47" t="s">
        <v>178</v>
      </c>
    </row>
    <row r="5" s="1" customFormat="1" ht="28.5" customHeight="1" spans="1:6">
      <c r="A5" s="158"/>
      <c r="B5" s="51"/>
      <c r="C5" s="49" t="s">
        <v>56</v>
      </c>
      <c r="D5" s="49" t="s">
        <v>179</v>
      </c>
      <c r="E5" s="49" t="s">
        <v>180</v>
      </c>
      <c r="F5" s="50"/>
    </row>
    <row r="6" s="1" customFormat="1" ht="17.25" customHeight="1" spans="1:6">
      <c r="A6" s="55" t="s">
        <v>82</v>
      </c>
      <c r="B6" s="55" t="s">
        <v>83</v>
      </c>
      <c r="C6" s="55" t="s">
        <v>84</v>
      </c>
      <c r="D6" s="55" t="s">
        <v>85</v>
      </c>
      <c r="E6" s="55" t="s">
        <v>86</v>
      </c>
      <c r="F6" s="55" t="s">
        <v>87</v>
      </c>
    </row>
    <row r="7" s="1" customFormat="1" ht="17.25" customHeight="1" spans="1:6">
      <c r="A7" s="81">
        <v>67520</v>
      </c>
      <c r="B7" s="81"/>
      <c r="C7" s="81">
        <v>56000</v>
      </c>
      <c r="D7" s="81"/>
      <c r="E7" s="81">
        <v>56000</v>
      </c>
      <c r="F7" s="81">
        <v>11520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outlinePr summaryRight="0"/>
    <pageSetUpPr fitToPage="1"/>
  </sheetPr>
  <dimension ref="A1:W54"/>
  <sheetViews>
    <sheetView showZeros="0" topLeftCell="A31" workbookViewId="0">
      <selection activeCell="C15" sqref="C15"/>
    </sheetView>
  </sheetViews>
  <sheetFormatPr defaultColWidth="9.14166666666667" defaultRowHeight="14.25" customHeight="1"/>
  <cols>
    <col min="1" max="1" width="32.85" style="1" customWidth="1"/>
    <col min="2" max="2" width="20.7083333333333" style="1" customWidth="1"/>
    <col min="3" max="3" width="31.2833333333333" style="1" customWidth="1"/>
    <col min="4" max="4" width="10.1416666666667" style="1" customWidth="1"/>
    <col min="5" max="5" width="17.575" style="1" customWidth="1"/>
    <col min="6" max="6" width="10.2833333333333" style="1" customWidth="1"/>
    <col min="7" max="7" width="23" style="1" customWidth="1"/>
    <col min="8" max="23" width="18.7083333333333" style="1" customWidth="1"/>
    <col min="24" max="16384" width="9.14166666666667" style="1"/>
  </cols>
  <sheetData>
    <row r="1" s="1" customFormat="1" ht="13.5" customHeight="1" spans="2:23">
      <c r="B1" s="143"/>
      <c r="D1" s="144"/>
      <c r="E1" s="144"/>
      <c r="F1" s="144"/>
      <c r="G1" s="144"/>
      <c r="H1" s="85"/>
      <c r="I1" s="85"/>
      <c r="J1" s="85"/>
      <c r="K1" s="85"/>
      <c r="L1" s="85"/>
      <c r="M1" s="85"/>
      <c r="Q1" s="85"/>
      <c r="U1" s="143"/>
      <c r="W1" s="3" t="s">
        <v>181</v>
      </c>
    </row>
    <row r="2" s="1" customFormat="1" ht="45.75" customHeight="1" spans="1:23">
      <c r="A2" s="68" t="str">
        <f>"2026"&amp;"年部门基本支出预算表"</f>
        <v>2026年部门基本支出预算表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4"/>
      <c r="O2" s="4"/>
      <c r="P2" s="4"/>
      <c r="Q2" s="68"/>
      <c r="R2" s="68"/>
      <c r="S2" s="68"/>
      <c r="T2" s="68"/>
      <c r="U2" s="68"/>
      <c r="V2" s="68"/>
      <c r="W2" s="68"/>
    </row>
    <row r="3" s="1" customFormat="1" ht="18.75" customHeight="1" spans="1:23">
      <c r="A3" s="5" t="str">
        <f>"单位名称："&amp;"宜良县交通运输局"</f>
        <v>单位名称：宜良县交通运输局</v>
      </c>
      <c r="B3" s="145"/>
      <c r="C3" s="145"/>
      <c r="D3" s="145"/>
      <c r="E3" s="145"/>
      <c r="F3" s="145"/>
      <c r="G3" s="145"/>
      <c r="H3" s="89"/>
      <c r="I3" s="89"/>
      <c r="J3" s="89"/>
      <c r="K3" s="89"/>
      <c r="L3" s="89"/>
      <c r="M3" s="89"/>
      <c r="N3" s="7"/>
      <c r="O3" s="7"/>
      <c r="P3" s="7"/>
      <c r="Q3" s="89"/>
      <c r="U3" s="143"/>
      <c r="W3" s="3" t="s">
        <v>1</v>
      </c>
    </row>
    <row r="4" s="1" customFormat="1" ht="18" customHeight="1" spans="1:23">
      <c r="A4" s="9" t="s">
        <v>182</v>
      </c>
      <c r="B4" s="9" t="s">
        <v>183</v>
      </c>
      <c r="C4" s="9" t="s">
        <v>184</v>
      </c>
      <c r="D4" s="9" t="s">
        <v>185</v>
      </c>
      <c r="E4" s="9" t="s">
        <v>186</v>
      </c>
      <c r="F4" s="9" t="s">
        <v>187</v>
      </c>
      <c r="G4" s="9" t="s">
        <v>188</v>
      </c>
      <c r="H4" s="146" t="s">
        <v>189</v>
      </c>
      <c r="I4" s="82"/>
      <c r="J4" s="82"/>
      <c r="K4" s="82"/>
      <c r="L4" s="82"/>
      <c r="M4" s="82"/>
      <c r="N4" s="12"/>
      <c r="O4" s="12"/>
      <c r="P4" s="12"/>
      <c r="Q4" s="92"/>
      <c r="R4" s="82"/>
      <c r="S4" s="82"/>
      <c r="T4" s="82"/>
      <c r="U4" s="82"/>
      <c r="V4" s="82"/>
      <c r="W4" s="83"/>
    </row>
    <row r="5" s="1" customFormat="1" ht="18" customHeight="1" spans="1:23">
      <c r="A5" s="14"/>
      <c r="B5" s="125"/>
      <c r="C5" s="14"/>
      <c r="D5" s="14"/>
      <c r="E5" s="14"/>
      <c r="F5" s="14"/>
      <c r="G5" s="14"/>
      <c r="H5" s="123" t="s">
        <v>190</v>
      </c>
      <c r="I5" s="146" t="s">
        <v>57</v>
      </c>
      <c r="J5" s="82"/>
      <c r="K5" s="82"/>
      <c r="L5" s="82"/>
      <c r="M5" s="83"/>
      <c r="N5" s="11" t="s">
        <v>191</v>
      </c>
      <c r="O5" s="12"/>
      <c r="P5" s="13"/>
      <c r="Q5" s="9" t="s">
        <v>60</v>
      </c>
      <c r="R5" s="146" t="s">
        <v>61</v>
      </c>
      <c r="S5" s="92"/>
      <c r="T5" s="82"/>
      <c r="U5" s="92"/>
      <c r="V5" s="92"/>
      <c r="W5" s="154"/>
    </row>
    <row r="6" s="1" customFormat="1" ht="19.5" customHeight="1" spans="1:23">
      <c r="A6" s="28"/>
      <c r="B6" s="28"/>
      <c r="C6" s="28"/>
      <c r="D6" s="28"/>
      <c r="E6" s="28"/>
      <c r="F6" s="28"/>
      <c r="G6" s="28"/>
      <c r="H6" s="28"/>
      <c r="I6" s="151" t="s">
        <v>192</v>
      </c>
      <c r="J6" s="9" t="s">
        <v>193</v>
      </c>
      <c r="K6" s="9" t="s">
        <v>194</v>
      </c>
      <c r="L6" s="9" t="s">
        <v>195</v>
      </c>
      <c r="M6" s="9" t="s">
        <v>196</v>
      </c>
      <c r="N6" s="9" t="s">
        <v>57</v>
      </c>
      <c r="O6" s="9" t="s">
        <v>58</v>
      </c>
      <c r="P6" s="9" t="s">
        <v>59</v>
      </c>
      <c r="Q6" s="28"/>
      <c r="R6" s="9" t="s">
        <v>56</v>
      </c>
      <c r="S6" s="9" t="s">
        <v>63</v>
      </c>
      <c r="T6" s="9" t="s">
        <v>197</v>
      </c>
      <c r="U6" s="9" t="s">
        <v>65</v>
      </c>
      <c r="V6" s="9" t="s">
        <v>66</v>
      </c>
      <c r="W6" s="9" t="s">
        <v>67</v>
      </c>
    </row>
    <row r="7" s="1" customFormat="1" ht="37.5" customHeight="1" spans="1:23">
      <c r="A7" s="147"/>
      <c r="B7" s="147"/>
      <c r="C7" s="147"/>
      <c r="D7" s="147"/>
      <c r="E7" s="147"/>
      <c r="F7" s="147"/>
      <c r="G7" s="147"/>
      <c r="H7" s="147"/>
      <c r="I7" s="152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</row>
    <row r="8" s="1" customFormat="1" customHeight="1" spans="1:23">
      <c r="A8" s="35">
        <v>1</v>
      </c>
      <c r="B8" s="35">
        <v>2</v>
      </c>
      <c r="C8" s="35">
        <v>3</v>
      </c>
      <c r="D8" s="35">
        <v>4</v>
      </c>
      <c r="E8" s="35">
        <v>5</v>
      </c>
      <c r="F8" s="35">
        <v>6</v>
      </c>
      <c r="G8" s="35">
        <v>7</v>
      </c>
      <c r="H8" s="35">
        <v>8</v>
      </c>
      <c r="I8" s="35">
        <v>9</v>
      </c>
      <c r="J8" s="35">
        <v>10</v>
      </c>
      <c r="K8" s="35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35">
        <v>21</v>
      </c>
      <c r="V8" s="35">
        <v>22</v>
      </c>
      <c r="W8" s="35">
        <v>23</v>
      </c>
    </row>
    <row r="9" s="1" customFormat="1" ht="20.25" customHeight="1" spans="1:23">
      <c r="A9" s="63" t="s">
        <v>69</v>
      </c>
      <c r="B9" s="63"/>
      <c r="C9" s="63"/>
      <c r="D9" s="63"/>
      <c r="E9" s="63"/>
      <c r="F9" s="63"/>
      <c r="G9" s="63"/>
      <c r="H9" s="81">
        <v>8636929.09</v>
      </c>
      <c r="I9" s="81">
        <v>8636929.09</v>
      </c>
      <c r="J9" s="81"/>
      <c r="K9" s="81"/>
      <c r="L9" s="81">
        <v>8636929.09</v>
      </c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1" customFormat="1" ht="20.25" customHeight="1" spans="1:23">
      <c r="A10" s="148" t="s">
        <v>69</v>
      </c>
      <c r="B10" s="63" t="s">
        <v>198</v>
      </c>
      <c r="C10" s="63" t="s">
        <v>199</v>
      </c>
      <c r="D10" s="63" t="s">
        <v>127</v>
      </c>
      <c r="E10" s="63" t="s">
        <v>128</v>
      </c>
      <c r="F10" s="63" t="s">
        <v>200</v>
      </c>
      <c r="G10" s="63" t="s">
        <v>201</v>
      </c>
      <c r="H10" s="81">
        <v>615384</v>
      </c>
      <c r="I10" s="81">
        <v>615384</v>
      </c>
      <c r="J10" s="81"/>
      <c r="K10" s="81"/>
      <c r="L10" s="81">
        <v>615384</v>
      </c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  <row r="11" s="1" customFormat="1" ht="20.25" customHeight="1" spans="1:23">
      <c r="A11" s="148" t="s">
        <v>69</v>
      </c>
      <c r="B11" s="63" t="s">
        <v>198</v>
      </c>
      <c r="C11" s="63" t="s">
        <v>199</v>
      </c>
      <c r="D11" s="63" t="s">
        <v>127</v>
      </c>
      <c r="E11" s="63" t="s">
        <v>128</v>
      </c>
      <c r="F11" s="63" t="s">
        <v>202</v>
      </c>
      <c r="G11" s="63" t="s">
        <v>203</v>
      </c>
      <c r="H11" s="81">
        <v>135600</v>
      </c>
      <c r="I11" s="81">
        <v>135600</v>
      </c>
      <c r="J11" s="153"/>
      <c r="K11" s="153"/>
      <c r="L11" s="81">
        <v>135600</v>
      </c>
      <c r="M11" s="153"/>
      <c r="N11" s="81"/>
      <c r="O11" s="81"/>
      <c r="P11" s="81"/>
      <c r="Q11" s="81"/>
      <c r="R11" s="81"/>
      <c r="S11" s="81"/>
      <c r="T11" s="81"/>
      <c r="U11" s="81"/>
      <c r="V11" s="81"/>
      <c r="W11" s="81"/>
    </row>
    <row r="12" s="1" customFormat="1" ht="20.25" customHeight="1" spans="1:23">
      <c r="A12" s="148" t="s">
        <v>69</v>
      </c>
      <c r="B12" s="63" t="s">
        <v>198</v>
      </c>
      <c r="C12" s="63" t="s">
        <v>199</v>
      </c>
      <c r="D12" s="63" t="s">
        <v>127</v>
      </c>
      <c r="E12" s="63" t="s">
        <v>128</v>
      </c>
      <c r="F12" s="63" t="s">
        <v>202</v>
      </c>
      <c r="G12" s="63" t="s">
        <v>203</v>
      </c>
      <c r="H12" s="81">
        <v>626772</v>
      </c>
      <c r="I12" s="81">
        <v>626772</v>
      </c>
      <c r="J12" s="153"/>
      <c r="K12" s="153"/>
      <c r="L12" s="81">
        <v>626772</v>
      </c>
      <c r="M12" s="153"/>
      <c r="N12" s="81"/>
      <c r="O12" s="81"/>
      <c r="P12" s="81"/>
      <c r="Q12" s="81"/>
      <c r="R12" s="81"/>
      <c r="S12" s="81"/>
      <c r="T12" s="81"/>
      <c r="U12" s="81"/>
      <c r="V12" s="81"/>
      <c r="W12" s="81"/>
    </row>
    <row r="13" s="1" customFormat="1" ht="20.25" customHeight="1" spans="1:23">
      <c r="A13" s="148" t="s">
        <v>69</v>
      </c>
      <c r="B13" s="63" t="s">
        <v>198</v>
      </c>
      <c r="C13" s="63" t="s">
        <v>199</v>
      </c>
      <c r="D13" s="63" t="s">
        <v>127</v>
      </c>
      <c r="E13" s="63" t="s">
        <v>128</v>
      </c>
      <c r="F13" s="63" t="s">
        <v>204</v>
      </c>
      <c r="G13" s="63" t="s">
        <v>205</v>
      </c>
      <c r="H13" s="81">
        <v>51282</v>
      </c>
      <c r="I13" s="81">
        <v>51282</v>
      </c>
      <c r="J13" s="153"/>
      <c r="K13" s="153"/>
      <c r="L13" s="81">
        <v>51282</v>
      </c>
      <c r="M13" s="153"/>
      <c r="N13" s="81"/>
      <c r="O13" s="81"/>
      <c r="P13" s="81"/>
      <c r="Q13" s="81"/>
      <c r="R13" s="81"/>
      <c r="S13" s="81"/>
      <c r="T13" s="81"/>
      <c r="U13" s="81"/>
      <c r="V13" s="81"/>
      <c r="W13" s="81"/>
    </row>
    <row r="14" s="1" customFormat="1" ht="20.25" customHeight="1" spans="1:23">
      <c r="A14" s="148" t="s">
        <v>69</v>
      </c>
      <c r="B14" s="63" t="s">
        <v>206</v>
      </c>
      <c r="C14" s="63" t="s">
        <v>207</v>
      </c>
      <c r="D14" s="63" t="s">
        <v>127</v>
      </c>
      <c r="E14" s="63" t="s">
        <v>128</v>
      </c>
      <c r="F14" s="63" t="s">
        <v>200</v>
      </c>
      <c r="G14" s="63" t="s">
        <v>201</v>
      </c>
      <c r="H14" s="81">
        <v>1216032</v>
      </c>
      <c r="I14" s="81">
        <v>1216032</v>
      </c>
      <c r="J14" s="153"/>
      <c r="K14" s="153"/>
      <c r="L14" s="81">
        <v>1216032</v>
      </c>
      <c r="M14" s="153"/>
      <c r="N14" s="81"/>
      <c r="O14" s="81"/>
      <c r="P14" s="81"/>
      <c r="Q14" s="81"/>
      <c r="R14" s="81"/>
      <c r="S14" s="81"/>
      <c r="T14" s="81"/>
      <c r="U14" s="81"/>
      <c r="V14" s="81"/>
      <c r="W14" s="81"/>
    </row>
    <row r="15" s="1" customFormat="1" ht="20.25" customHeight="1" spans="1:23">
      <c r="A15" s="148" t="s">
        <v>69</v>
      </c>
      <c r="B15" s="63" t="s">
        <v>206</v>
      </c>
      <c r="C15" s="63" t="s">
        <v>207</v>
      </c>
      <c r="D15" s="63" t="s">
        <v>127</v>
      </c>
      <c r="E15" s="63" t="s">
        <v>128</v>
      </c>
      <c r="F15" s="63" t="s">
        <v>202</v>
      </c>
      <c r="G15" s="63" t="s">
        <v>203</v>
      </c>
      <c r="H15" s="81">
        <v>75156</v>
      </c>
      <c r="I15" s="81">
        <v>75156</v>
      </c>
      <c r="J15" s="153"/>
      <c r="K15" s="153"/>
      <c r="L15" s="81">
        <v>75156</v>
      </c>
      <c r="M15" s="153"/>
      <c r="N15" s="81"/>
      <c r="O15" s="81"/>
      <c r="P15" s="81"/>
      <c r="Q15" s="81"/>
      <c r="R15" s="81"/>
      <c r="S15" s="81"/>
      <c r="T15" s="81"/>
      <c r="U15" s="81"/>
      <c r="V15" s="81"/>
      <c r="W15" s="81"/>
    </row>
    <row r="16" s="1" customFormat="1" ht="20.25" customHeight="1" spans="1:23">
      <c r="A16" s="148" t="s">
        <v>69</v>
      </c>
      <c r="B16" s="63" t="s">
        <v>206</v>
      </c>
      <c r="C16" s="63" t="s">
        <v>207</v>
      </c>
      <c r="D16" s="63" t="s">
        <v>127</v>
      </c>
      <c r="E16" s="63" t="s">
        <v>128</v>
      </c>
      <c r="F16" s="63" t="s">
        <v>204</v>
      </c>
      <c r="G16" s="63" t="s">
        <v>205</v>
      </c>
      <c r="H16" s="81">
        <v>101336</v>
      </c>
      <c r="I16" s="81">
        <v>101336</v>
      </c>
      <c r="J16" s="153"/>
      <c r="K16" s="153"/>
      <c r="L16" s="81">
        <v>101336</v>
      </c>
      <c r="M16" s="153"/>
      <c r="N16" s="81"/>
      <c r="O16" s="81"/>
      <c r="P16" s="81"/>
      <c r="Q16" s="81"/>
      <c r="R16" s="81"/>
      <c r="S16" s="81"/>
      <c r="T16" s="81"/>
      <c r="U16" s="81"/>
      <c r="V16" s="81"/>
      <c r="W16" s="81"/>
    </row>
    <row r="17" s="1" customFormat="1" ht="20.25" customHeight="1" spans="1:23">
      <c r="A17" s="148" t="s">
        <v>69</v>
      </c>
      <c r="B17" s="63" t="s">
        <v>206</v>
      </c>
      <c r="C17" s="63" t="s">
        <v>207</v>
      </c>
      <c r="D17" s="63" t="s">
        <v>127</v>
      </c>
      <c r="E17" s="63" t="s">
        <v>128</v>
      </c>
      <c r="F17" s="63" t="s">
        <v>208</v>
      </c>
      <c r="G17" s="63" t="s">
        <v>209</v>
      </c>
      <c r="H17" s="81">
        <v>497184</v>
      </c>
      <c r="I17" s="81">
        <v>497184</v>
      </c>
      <c r="J17" s="153"/>
      <c r="K17" s="153"/>
      <c r="L17" s="81">
        <v>497184</v>
      </c>
      <c r="M17" s="153"/>
      <c r="N17" s="81"/>
      <c r="O17" s="81"/>
      <c r="P17" s="81"/>
      <c r="Q17" s="81"/>
      <c r="R17" s="81"/>
      <c r="S17" s="81"/>
      <c r="T17" s="81"/>
      <c r="U17" s="81"/>
      <c r="V17" s="81"/>
      <c r="W17" s="81"/>
    </row>
    <row r="18" s="1" customFormat="1" ht="20.25" customHeight="1" spans="1:23">
      <c r="A18" s="148" t="s">
        <v>69</v>
      </c>
      <c r="B18" s="63" t="s">
        <v>206</v>
      </c>
      <c r="C18" s="63" t="s">
        <v>207</v>
      </c>
      <c r="D18" s="63" t="s">
        <v>127</v>
      </c>
      <c r="E18" s="63" t="s">
        <v>128</v>
      </c>
      <c r="F18" s="63" t="s">
        <v>208</v>
      </c>
      <c r="G18" s="63" t="s">
        <v>209</v>
      </c>
      <c r="H18" s="81">
        <v>240180</v>
      </c>
      <c r="I18" s="81">
        <v>240180</v>
      </c>
      <c r="J18" s="153"/>
      <c r="K18" s="153"/>
      <c r="L18" s="81">
        <v>240180</v>
      </c>
      <c r="M18" s="153"/>
      <c r="N18" s="81"/>
      <c r="O18" s="81"/>
      <c r="P18" s="81"/>
      <c r="Q18" s="81"/>
      <c r="R18" s="81"/>
      <c r="S18" s="81"/>
      <c r="T18" s="81"/>
      <c r="U18" s="81"/>
      <c r="V18" s="81"/>
      <c r="W18" s="81"/>
    </row>
    <row r="19" s="1" customFormat="1" ht="20.25" customHeight="1" spans="1:23">
      <c r="A19" s="148" t="s">
        <v>69</v>
      </c>
      <c r="B19" s="63" t="s">
        <v>206</v>
      </c>
      <c r="C19" s="63" t="s">
        <v>207</v>
      </c>
      <c r="D19" s="63" t="s">
        <v>127</v>
      </c>
      <c r="E19" s="63" t="s">
        <v>128</v>
      </c>
      <c r="F19" s="63" t="s">
        <v>208</v>
      </c>
      <c r="G19" s="63" t="s">
        <v>209</v>
      </c>
      <c r="H19" s="81">
        <v>454980</v>
      </c>
      <c r="I19" s="81">
        <v>454980</v>
      </c>
      <c r="J19" s="153"/>
      <c r="K19" s="153"/>
      <c r="L19" s="81">
        <v>454980</v>
      </c>
      <c r="M19" s="153"/>
      <c r="N19" s="81"/>
      <c r="O19" s="81"/>
      <c r="P19" s="81"/>
      <c r="Q19" s="81"/>
      <c r="R19" s="81"/>
      <c r="S19" s="81"/>
      <c r="T19" s="81"/>
      <c r="U19" s="81"/>
      <c r="V19" s="81"/>
      <c r="W19" s="81"/>
    </row>
    <row r="20" s="1" customFormat="1" ht="20.25" customHeight="1" spans="1:23">
      <c r="A20" s="148" t="s">
        <v>69</v>
      </c>
      <c r="B20" s="63" t="s">
        <v>210</v>
      </c>
      <c r="C20" s="63" t="s">
        <v>211</v>
      </c>
      <c r="D20" s="63" t="s">
        <v>103</v>
      </c>
      <c r="E20" s="63" t="s">
        <v>104</v>
      </c>
      <c r="F20" s="63" t="s">
        <v>212</v>
      </c>
      <c r="G20" s="63" t="s">
        <v>213</v>
      </c>
      <c r="H20" s="81">
        <v>413553.93</v>
      </c>
      <c r="I20" s="81">
        <v>413553.93</v>
      </c>
      <c r="J20" s="153"/>
      <c r="K20" s="153"/>
      <c r="L20" s="81">
        <v>413553.93</v>
      </c>
      <c r="M20" s="153"/>
      <c r="N20" s="81"/>
      <c r="O20" s="81"/>
      <c r="P20" s="81"/>
      <c r="Q20" s="81"/>
      <c r="R20" s="81"/>
      <c r="S20" s="81"/>
      <c r="T20" s="81"/>
      <c r="U20" s="81"/>
      <c r="V20" s="81"/>
      <c r="W20" s="81"/>
    </row>
    <row r="21" s="1" customFormat="1" ht="20.25" customHeight="1" spans="1:23">
      <c r="A21" s="148" t="s">
        <v>69</v>
      </c>
      <c r="B21" s="63" t="s">
        <v>210</v>
      </c>
      <c r="C21" s="63" t="s">
        <v>211</v>
      </c>
      <c r="D21" s="63" t="s">
        <v>103</v>
      </c>
      <c r="E21" s="63" t="s">
        <v>104</v>
      </c>
      <c r="F21" s="63" t="s">
        <v>212</v>
      </c>
      <c r="G21" s="63" t="s">
        <v>213</v>
      </c>
      <c r="H21" s="81">
        <v>237727.68</v>
      </c>
      <c r="I21" s="81">
        <v>237727.68</v>
      </c>
      <c r="J21" s="153"/>
      <c r="K21" s="153"/>
      <c r="L21" s="81">
        <v>237727.68</v>
      </c>
      <c r="M21" s="153"/>
      <c r="N21" s="81"/>
      <c r="O21" s="81"/>
      <c r="P21" s="81"/>
      <c r="Q21" s="81"/>
      <c r="R21" s="81"/>
      <c r="S21" s="81"/>
      <c r="T21" s="81"/>
      <c r="U21" s="81"/>
      <c r="V21" s="81"/>
      <c r="W21" s="81"/>
    </row>
    <row r="22" s="1" customFormat="1" ht="20.25" customHeight="1" spans="1:23">
      <c r="A22" s="148" t="s">
        <v>69</v>
      </c>
      <c r="B22" s="63" t="s">
        <v>210</v>
      </c>
      <c r="C22" s="63" t="s">
        <v>211</v>
      </c>
      <c r="D22" s="63" t="s">
        <v>105</v>
      </c>
      <c r="E22" s="63" t="s">
        <v>106</v>
      </c>
      <c r="F22" s="63" t="s">
        <v>214</v>
      </c>
      <c r="G22" s="63" t="s">
        <v>215</v>
      </c>
      <c r="H22" s="81">
        <v>260000</v>
      </c>
      <c r="I22" s="81">
        <v>260000</v>
      </c>
      <c r="J22" s="153"/>
      <c r="K22" s="153"/>
      <c r="L22" s="81">
        <v>260000</v>
      </c>
      <c r="M22" s="153"/>
      <c r="N22" s="81"/>
      <c r="O22" s="81"/>
      <c r="P22" s="81"/>
      <c r="Q22" s="81"/>
      <c r="R22" s="81"/>
      <c r="S22" s="81"/>
      <c r="T22" s="81"/>
      <c r="U22" s="81"/>
      <c r="V22" s="81"/>
      <c r="W22" s="81"/>
    </row>
    <row r="23" s="1" customFormat="1" ht="20.25" customHeight="1" spans="1:23">
      <c r="A23" s="148" t="s">
        <v>69</v>
      </c>
      <c r="B23" s="63" t="s">
        <v>210</v>
      </c>
      <c r="C23" s="63" t="s">
        <v>211</v>
      </c>
      <c r="D23" s="63" t="s">
        <v>105</v>
      </c>
      <c r="E23" s="63" t="s">
        <v>106</v>
      </c>
      <c r="F23" s="63" t="s">
        <v>214</v>
      </c>
      <c r="G23" s="63" t="s">
        <v>215</v>
      </c>
      <c r="H23" s="81">
        <v>130000</v>
      </c>
      <c r="I23" s="81">
        <v>130000</v>
      </c>
      <c r="J23" s="153"/>
      <c r="K23" s="153"/>
      <c r="L23" s="81">
        <v>130000</v>
      </c>
      <c r="M23" s="153"/>
      <c r="N23" s="81"/>
      <c r="O23" s="81"/>
      <c r="P23" s="81"/>
      <c r="Q23" s="81"/>
      <c r="R23" s="81"/>
      <c r="S23" s="81"/>
      <c r="T23" s="81"/>
      <c r="U23" s="81"/>
      <c r="V23" s="81"/>
      <c r="W23" s="81"/>
    </row>
    <row r="24" s="1" customFormat="1" ht="20.25" customHeight="1" spans="1:23">
      <c r="A24" s="148" t="s">
        <v>69</v>
      </c>
      <c r="B24" s="63" t="s">
        <v>210</v>
      </c>
      <c r="C24" s="63" t="s">
        <v>211</v>
      </c>
      <c r="D24" s="63" t="s">
        <v>115</v>
      </c>
      <c r="E24" s="63" t="s">
        <v>116</v>
      </c>
      <c r="F24" s="63" t="s">
        <v>216</v>
      </c>
      <c r="G24" s="63" t="s">
        <v>217</v>
      </c>
      <c r="H24" s="81">
        <v>117378.04</v>
      </c>
      <c r="I24" s="81">
        <v>117378.04</v>
      </c>
      <c r="J24" s="153"/>
      <c r="K24" s="153"/>
      <c r="L24" s="81">
        <v>117378.04</v>
      </c>
      <c r="M24" s="153"/>
      <c r="N24" s="81"/>
      <c r="O24" s="81"/>
      <c r="P24" s="81"/>
      <c r="Q24" s="81"/>
      <c r="R24" s="81"/>
      <c r="S24" s="81"/>
      <c r="T24" s="81"/>
      <c r="U24" s="81"/>
      <c r="V24" s="81"/>
      <c r="W24" s="81"/>
    </row>
    <row r="25" s="1" customFormat="1" ht="20.25" customHeight="1" spans="1:23">
      <c r="A25" s="148" t="s">
        <v>69</v>
      </c>
      <c r="B25" s="63" t="s">
        <v>210</v>
      </c>
      <c r="C25" s="63" t="s">
        <v>211</v>
      </c>
      <c r="D25" s="63" t="s">
        <v>115</v>
      </c>
      <c r="E25" s="63" t="s">
        <v>116</v>
      </c>
      <c r="F25" s="63" t="s">
        <v>216</v>
      </c>
      <c r="G25" s="63" t="s">
        <v>217</v>
      </c>
      <c r="H25" s="81">
        <v>5753</v>
      </c>
      <c r="I25" s="81">
        <v>5753</v>
      </c>
      <c r="J25" s="153"/>
      <c r="K25" s="153"/>
      <c r="L25" s="81">
        <v>5753</v>
      </c>
      <c r="M25" s="153"/>
      <c r="N25" s="81"/>
      <c r="O25" s="81"/>
      <c r="P25" s="81"/>
      <c r="Q25" s="81"/>
      <c r="R25" s="81"/>
      <c r="S25" s="81"/>
      <c r="T25" s="81"/>
      <c r="U25" s="81"/>
      <c r="V25" s="81"/>
      <c r="W25" s="81"/>
    </row>
    <row r="26" s="1" customFormat="1" ht="20.25" customHeight="1" spans="1:23">
      <c r="A26" s="148" t="s">
        <v>69</v>
      </c>
      <c r="B26" s="63" t="s">
        <v>210</v>
      </c>
      <c r="C26" s="63" t="s">
        <v>211</v>
      </c>
      <c r="D26" s="63" t="s">
        <v>115</v>
      </c>
      <c r="E26" s="63" t="s">
        <v>116</v>
      </c>
      <c r="F26" s="63" t="s">
        <v>216</v>
      </c>
      <c r="G26" s="63" t="s">
        <v>217</v>
      </c>
      <c r="H26" s="81">
        <v>7845</v>
      </c>
      <c r="I26" s="81">
        <v>7845</v>
      </c>
      <c r="J26" s="153"/>
      <c r="K26" s="153"/>
      <c r="L26" s="81">
        <v>7845</v>
      </c>
      <c r="M26" s="153"/>
      <c r="N26" s="81"/>
      <c r="O26" s="81"/>
      <c r="P26" s="81"/>
      <c r="Q26" s="81"/>
      <c r="R26" s="81"/>
      <c r="S26" s="81"/>
      <c r="T26" s="81"/>
      <c r="U26" s="81"/>
      <c r="V26" s="81"/>
      <c r="W26" s="81"/>
    </row>
    <row r="27" s="1" customFormat="1" ht="20.25" customHeight="1" spans="1:23">
      <c r="A27" s="148" t="s">
        <v>69</v>
      </c>
      <c r="B27" s="63" t="s">
        <v>210</v>
      </c>
      <c r="C27" s="63" t="s">
        <v>211</v>
      </c>
      <c r="D27" s="63" t="s">
        <v>117</v>
      </c>
      <c r="E27" s="63" t="s">
        <v>118</v>
      </c>
      <c r="F27" s="63" t="s">
        <v>216</v>
      </c>
      <c r="G27" s="63" t="s">
        <v>217</v>
      </c>
      <c r="H27" s="81">
        <v>204192.25</v>
      </c>
      <c r="I27" s="81">
        <v>204192.25</v>
      </c>
      <c r="J27" s="153"/>
      <c r="K27" s="153"/>
      <c r="L27" s="81">
        <v>204192.25</v>
      </c>
      <c r="M27" s="153"/>
      <c r="N27" s="81"/>
      <c r="O27" s="81"/>
      <c r="P27" s="81"/>
      <c r="Q27" s="81"/>
      <c r="R27" s="81"/>
      <c r="S27" s="81"/>
      <c r="T27" s="81"/>
      <c r="U27" s="81"/>
      <c r="V27" s="81"/>
      <c r="W27" s="81"/>
    </row>
    <row r="28" s="1" customFormat="1" ht="20.25" customHeight="1" spans="1:23">
      <c r="A28" s="148" t="s">
        <v>69</v>
      </c>
      <c r="B28" s="63" t="s">
        <v>210</v>
      </c>
      <c r="C28" s="63" t="s">
        <v>211</v>
      </c>
      <c r="D28" s="63" t="s">
        <v>117</v>
      </c>
      <c r="E28" s="63" t="s">
        <v>118</v>
      </c>
      <c r="F28" s="63" t="s">
        <v>216</v>
      </c>
      <c r="G28" s="63" t="s">
        <v>217</v>
      </c>
      <c r="H28" s="81">
        <v>13075</v>
      </c>
      <c r="I28" s="81">
        <v>13075</v>
      </c>
      <c r="J28" s="153"/>
      <c r="K28" s="153"/>
      <c r="L28" s="81">
        <v>13075</v>
      </c>
      <c r="M28" s="153"/>
      <c r="N28" s="81"/>
      <c r="O28" s="81"/>
      <c r="P28" s="81"/>
      <c r="Q28" s="81"/>
      <c r="R28" s="81"/>
      <c r="S28" s="81"/>
      <c r="T28" s="81"/>
      <c r="U28" s="81"/>
      <c r="V28" s="81"/>
      <c r="W28" s="81"/>
    </row>
    <row r="29" s="1" customFormat="1" ht="20.25" customHeight="1" spans="1:23">
      <c r="A29" s="148" t="s">
        <v>69</v>
      </c>
      <c r="B29" s="63" t="s">
        <v>210</v>
      </c>
      <c r="C29" s="63" t="s">
        <v>211</v>
      </c>
      <c r="D29" s="63" t="s">
        <v>119</v>
      </c>
      <c r="E29" s="63" t="s">
        <v>120</v>
      </c>
      <c r="F29" s="63" t="s">
        <v>218</v>
      </c>
      <c r="G29" s="63" t="s">
        <v>219</v>
      </c>
      <c r="H29" s="81">
        <v>129235.6</v>
      </c>
      <c r="I29" s="81">
        <v>129235.6</v>
      </c>
      <c r="J29" s="153"/>
      <c r="K29" s="153"/>
      <c r="L29" s="81">
        <v>129235.6</v>
      </c>
      <c r="M29" s="153"/>
      <c r="N29" s="81"/>
      <c r="O29" s="81"/>
      <c r="P29" s="81"/>
      <c r="Q29" s="81"/>
      <c r="R29" s="81"/>
      <c r="S29" s="81"/>
      <c r="T29" s="81"/>
      <c r="U29" s="81"/>
      <c r="V29" s="81"/>
      <c r="W29" s="81"/>
    </row>
    <row r="30" s="1" customFormat="1" ht="20.25" customHeight="1" spans="1:23">
      <c r="A30" s="148" t="s">
        <v>69</v>
      </c>
      <c r="B30" s="63" t="s">
        <v>210</v>
      </c>
      <c r="C30" s="63" t="s">
        <v>211</v>
      </c>
      <c r="D30" s="63" t="s">
        <v>119</v>
      </c>
      <c r="E30" s="63" t="s">
        <v>120</v>
      </c>
      <c r="F30" s="63" t="s">
        <v>218</v>
      </c>
      <c r="G30" s="63" t="s">
        <v>219</v>
      </c>
      <c r="H30" s="81">
        <v>68839.69</v>
      </c>
      <c r="I30" s="81">
        <v>68839.69</v>
      </c>
      <c r="J30" s="153"/>
      <c r="K30" s="153"/>
      <c r="L30" s="81">
        <v>68839.69</v>
      </c>
      <c r="M30" s="153"/>
      <c r="N30" s="81"/>
      <c r="O30" s="81"/>
      <c r="P30" s="81"/>
      <c r="Q30" s="81"/>
      <c r="R30" s="81"/>
      <c r="S30" s="81"/>
      <c r="T30" s="81"/>
      <c r="U30" s="81"/>
      <c r="V30" s="81"/>
      <c r="W30" s="81"/>
    </row>
    <row r="31" s="1" customFormat="1" ht="20.25" customHeight="1" spans="1:23">
      <c r="A31" s="148" t="s">
        <v>69</v>
      </c>
      <c r="B31" s="63" t="s">
        <v>210</v>
      </c>
      <c r="C31" s="63" t="s">
        <v>211</v>
      </c>
      <c r="D31" s="63" t="s">
        <v>119</v>
      </c>
      <c r="E31" s="63" t="s">
        <v>120</v>
      </c>
      <c r="F31" s="63" t="s">
        <v>218</v>
      </c>
      <c r="G31" s="63" t="s">
        <v>219</v>
      </c>
      <c r="H31" s="81">
        <v>74289.9</v>
      </c>
      <c r="I31" s="81">
        <v>74289.9</v>
      </c>
      <c r="J31" s="153"/>
      <c r="K31" s="153"/>
      <c r="L31" s="81">
        <v>74289.9</v>
      </c>
      <c r="M31" s="153"/>
      <c r="N31" s="81"/>
      <c r="O31" s="81"/>
      <c r="P31" s="81"/>
      <c r="Q31" s="81"/>
      <c r="R31" s="81"/>
      <c r="S31" s="81"/>
      <c r="T31" s="81"/>
      <c r="U31" s="81"/>
      <c r="V31" s="81"/>
      <c r="W31" s="81"/>
    </row>
    <row r="32" s="1" customFormat="1" ht="20.25" customHeight="1" spans="1:23">
      <c r="A32" s="148" t="s">
        <v>69</v>
      </c>
      <c r="B32" s="63" t="s">
        <v>210</v>
      </c>
      <c r="C32" s="63" t="s">
        <v>211</v>
      </c>
      <c r="D32" s="63" t="s">
        <v>121</v>
      </c>
      <c r="E32" s="63" t="s">
        <v>122</v>
      </c>
      <c r="F32" s="63" t="s">
        <v>220</v>
      </c>
      <c r="G32" s="63" t="s">
        <v>221</v>
      </c>
      <c r="H32" s="81">
        <v>11000</v>
      </c>
      <c r="I32" s="81">
        <v>11000</v>
      </c>
      <c r="J32" s="153"/>
      <c r="K32" s="153"/>
      <c r="L32" s="81">
        <v>11000</v>
      </c>
      <c r="M32" s="153"/>
      <c r="N32" s="81"/>
      <c r="O32" s="81"/>
      <c r="P32" s="81"/>
      <c r="Q32" s="81"/>
      <c r="R32" s="81"/>
      <c r="S32" s="81"/>
      <c r="T32" s="81"/>
      <c r="U32" s="81"/>
      <c r="V32" s="81"/>
      <c r="W32" s="81"/>
    </row>
    <row r="33" s="1" customFormat="1" ht="20.25" customHeight="1" spans="1:23">
      <c r="A33" s="148" t="s">
        <v>69</v>
      </c>
      <c r="B33" s="63" t="s">
        <v>210</v>
      </c>
      <c r="C33" s="63" t="s">
        <v>211</v>
      </c>
      <c r="D33" s="63" t="s">
        <v>121</v>
      </c>
      <c r="E33" s="63" t="s">
        <v>122</v>
      </c>
      <c r="F33" s="63" t="s">
        <v>220</v>
      </c>
      <c r="G33" s="63" t="s">
        <v>221</v>
      </c>
      <c r="H33" s="81">
        <v>4840</v>
      </c>
      <c r="I33" s="81">
        <v>4840</v>
      </c>
      <c r="J33" s="153"/>
      <c r="K33" s="153"/>
      <c r="L33" s="81">
        <v>4840</v>
      </c>
      <c r="M33" s="153"/>
      <c r="N33" s="81"/>
      <c r="O33" s="81"/>
      <c r="P33" s="81"/>
      <c r="Q33" s="81"/>
      <c r="R33" s="81"/>
      <c r="S33" s="81"/>
      <c r="T33" s="81"/>
      <c r="U33" s="81"/>
      <c r="V33" s="81"/>
      <c r="W33" s="81"/>
    </row>
    <row r="34" s="1" customFormat="1" ht="20.25" customHeight="1" spans="1:23">
      <c r="A34" s="148" t="s">
        <v>69</v>
      </c>
      <c r="B34" s="63" t="s">
        <v>210</v>
      </c>
      <c r="C34" s="63" t="s">
        <v>211</v>
      </c>
      <c r="D34" s="63" t="s">
        <v>127</v>
      </c>
      <c r="E34" s="63" t="s">
        <v>128</v>
      </c>
      <c r="F34" s="63" t="s">
        <v>220</v>
      </c>
      <c r="G34" s="63" t="s">
        <v>221</v>
      </c>
      <c r="H34" s="81">
        <v>22000</v>
      </c>
      <c r="I34" s="81">
        <v>22000</v>
      </c>
      <c r="J34" s="153"/>
      <c r="K34" s="153"/>
      <c r="L34" s="81">
        <v>22000</v>
      </c>
      <c r="M34" s="153"/>
      <c r="N34" s="81"/>
      <c r="O34" s="81"/>
      <c r="P34" s="81"/>
      <c r="Q34" s="81"/>
      <c r="R34" s="81"/>
      <c r="S34" s="81"/>
      <c r="T34" s="81"/>
      <c r="U34" s="81"/>
      <c r="V34" s="81"/>
      <c r="W34" s="81"/>
    </row>
    <row r="35" s="1" customFormat="1" ht="20.25" customHeight="1" spans="1:23">
      <c r="A35" s="148" t="s">
        <v>69</v>
      </c>
      <c r="B35" s="63" t="s">
        <v>222</v>
      </c>
      <c r="C35" s="63" t="s">
        <v>134</v>
      </c>
      <c r="D35" s="63" t="s">
        <v>133</v>
      </c>
      <c r="E35" s="63" t="s">
        <v>134</v>
      </c>
      <c r="F35" s="63" t="s">
        <v>223</v>
      </c>
      <c r="G35" s="63" t="s">
        <v>134</v>
      </c>
      <c r="H35" s="81">
        <v>310165</v>
      </c>
      <c r="I35" s="81">
        <v>310165</v>
      </c>
      <c r="J35" s="153"/>
      <c r="K35" s="153"/>
      <c r="L35" s="81">
        <v>310165</v>
      </c>
      <c r="M35" s="153"/>
      <c r="N35" s="81"/>
      <c r="O35" s="81"/>
      <c r="P35" s="81"/>
      <c r="Q35" s="81"/>
      <c r="R35" s="81"/>
      <c r="S35" s="81"/>
      <c r="T35" s="81"/>
      <c r="U35" s="81"/>
      <c r="V35" s="81"/>
      <c r="W35" s="81"/>
    </row>
    <row r="36" s="1" customFormat="1" ht="20.25" customHeight="1" spans="1:23">
      <c r="A36" s="148" t="s">
        <v>69</v>
      </c>
      <c r="B36" s="63" t="s">
        <v>222</v>
      </c>
      <c r="C36" s="63" t="s">
        <v>134</v>
      </c>
      <c r="D36" s="63" t="s">
        <v>133</v>
      </c>
      <c r="E36" s="63" t="s">
        <v>134</v>
      </c>
      <c r="F36" s="63" t="s">
        <v>223</v>
      </c>
      <c r="G36" s="63" t="s">
        <v>134</v>
      </c>
      <c r="H36" s="81">
        <v>178296</v>
      </c>
      <c r="I36" s="81">
        <v>178296</v>
      </c>
      <c r="J36" s="153"/>
      <c r="K36" s="153"/>
      <c r="L36" s="81">
        <v>178296</v>
      </c>
      <c r="M36" s="153"/>
      <c r="N36" s="81"/>
      <c r="O36" s="81"/>
      <c r="P36" s="81"/>
      <c r="Q36" s="81"/>
      <c r="R36" s="81"/>
      <c r="S36" s="81"/>
      <c r="T36" s="81"/>
      <c r="U36" s="81"/>
      <c r="V36" s="81"/>
      <c r="W36" s="81"/>
    </row>
    <row r="37" s="1" customFormat="1" ht="20.25" customHeight="1" spans="1:23">
      <c r="A37" s="148" t="s">
        <v>69</v>
      </c>
      <c r="B37" s="63" t="s">
        <v>224</v>
      </c>
      <c r="C37" s="63" t="s">
        <v>225</v>
      </c>
      <c r="D37" s="63" t="s">
        <v>127</v>
      </c>
      <c r="E37" s="63" t="s">
        <v>128</v>
      </c>
      <c r="F37" s="63" t="s">
        <v>226</v>
      </c>
      <c r="G37" s="63" t="s">
        <v>225</v>
      </c>
      <c r="H37" s="81">
        <v>1285212</v>
      </c>
      <c r="I37" s="81">
        <v>1285212</v>
      </c>
      <c r="J37" s="153"/>
      <c r="K37" s="153"/>
      <c r="L37" s="81">
        <v>1285212</v>
      </c>
      <c r="M37" s="153"/>
      <c r="N37" s="81"/>
      <c r="O37" s="81"/>
      <c r="P37" s="81"/>
      <c r="Q37" s="81"/>
      <c r="R37" s="81"/>
      <c r="S37" s="81"/>
      <c r="T37" s="81"/>
      <c r="U37" s="81"/>
      <c r="V37" s="81"/>
      <c r="W37" s="81"/>
    </row>
    <row r="38" s="1" customFormat="1" ht="20.25" customHeight="1" spans="1:23">
      <c r="A38" s="148" t="s">
        <v>69</v>
      </c>
      <c r="B38" s="63" t="s">
        <v>224</v>
      </c>
      <c r="C38" s="63" t="s">
        <v>225</v>
      </c>
      <c r="D38" s="63" t="s">
        <v>127</v>
      </c>
      <c r="E38" s="63" t="s">
        <v>128</v>
      </c>
      <c r="F38" s="63" t="s">
        <v>226</v>
      </c>
      <c r="G38" s="63" t="s">
        <v>225</v>
      </c>
      <c r="H38" s="81">
        <v>123360</v>
      </c>
      <c r="I38" s="81">
        <v>123360</v>
      </c>
      <c r="J38" s="153"/>
      <c r="K38" s="153"/>
      <c r="L38" s="81">
        <v>123360</v>
      </c>
      <c r="M38" s="153"/>
      <c r="N38" s="81"/>
      <c r="O38" s="81"/>
      <c r="P38" s="81"/>
      <c r="Q38" s="81"/>
      <c r="R38" s="81"/>
      <c r="S38" s="81"/>
      <c r="T38" s="81"/>
      <c r="U38" s="81"/>
      <c r="V38" s="81"/>
      <c r="W38" s="81"/>
    </row>
    <row r="39" s="1" customFormat="1" ht="20.25" customHeight="1" spans="1:23">
      <c r="A39" s="148" t="s">
        <v>69</v>
      </c>
      <c r="B39" s="63" t="s">
        <v>227</v>
      </c>
      <c r="C39" s="63" t="s">
        <v>228</v>
      </c>
      <c r="D39" s="63" t="s">
        <v>127</v>
      </c>
      <c r="E39" s="63" t="s">
        <v>128</v>
      </c>
      <c r="F39" s="63" t="s">
        <v>229</v>
      </c>
      <c r="G39" s="63" t="s">
        <v>230</v>
      </c>
      <c r="H39" s="81">
        <v>56000</v>
      </c>
      <c r="I39" s="81">
        <v>56000</v>
      </c>
      <c r="J39" s="153"/>
      <c r="K39" s="153"/>
      <c r="L39" s="81">
        <v>56000</v>
      </c>
      <c r="M39" s="153"/>
      <c r="N39" s="81"/>
      <c r="O39" s="81"/>
      <c r="P39" s="81"/>
      <c r="Q39" s="81"/>
      <c r="R39" s="81"/>
      <c r="S39" s="81"/>
      <c r="T39" s="81"/>
      <c r="U39" s="81"/>
      <c r="V39" s="81"/>
      <c r="W39" s="81"/>
    </row>
    <row r="40" s="1" customFormat="1" ht="20.25" customHeight="1" spans="1:23">
      <c r="A40" s="148" t="s">
        <v>69</v>
      </c>
      <c r="B40" s="63" t="s">
        <v>231</v>
      </c>
      <c r="C40" s="63" t="s">
        <v>178</v>
      </c>
      <c r="D40" s="63" t="s">
        <v>127</v>
      </c>
      <c r="E40" s="63" t="s">
        <v>128</v>
      </c>
      <c r="F40" s="63" t="s">
        <v>232</v>
      </c>
      <c r="G40" s="63" t="s">
        <v>178</v>
      </c>
      <c r="H40" s="81">
        <v>8000</v>
      </c>
      <c r="I40" s="81">
        <v>8000</v>
      </c>
      <c r="J40" s="153"/>
      <c r="K40" s="153"/>
      <c r="L40" s="81">
        <v>8000</v>
      </c>
      <c r="M40" s="153"/>
      <c r="N40" s="81"/>
      <c r="O40" s="81"/>
      <c r="P40" s="81"/>
      <c r="Q40" s="81"/>
      <c r="R40" s="81"/>
      <c r="S40" s="81"/>
      <c r="T40" s="81"/>
      <c r="U40" s="81"/>
      <c r="V40" s="81"/>
      <c r="W40" s="81"/>
    </row>
    <row r="41" s="1" customFormat="1" ht="20.25" customHeight="1" spans="1:23">
      <c r="A41" s="148" t="s">
        <v>69</v>
      </c>
      <c r="B41" s="63" t="s">
        <v>231</v>
      </c>
      <c r="C41" s="63" t="s">
        <v>178</v>
      </c>
      <c r="D41" s="63" t="s">
        <v>127</v>
      </c>
      <c r="E41" s="63" t="s">
        <v>128</v>
      </c>
      <c r="F41" s="63" t="s">
        <v>232</v>
      </c>
      <c r="G41" s="63" t="s">
        <v>178</v>
      </c>
      <c r="H41" s="81">
        <v>3520</v>
      </c>
      <c r="I41" s="81">
        <v>3520</v>
      </c>
      <c r="J41" s="153"/>
      <c r="K41" s="153"/>
      <c r="L41" s="81">
        <v>3520</v>
      </c>
      <c r="M41" s="153"/>
      <c r="N41" s="81"/>
      <c r="O41" s="81"/>
      <c r="P41" s="81"/>
      <c r="Q41" s="81"/>
      <c r="R41" s="81"/>
      <c r="S41" s="81"/>
      <c r="T41" s="81"/>
      <c r="U41" s="81"/>
      <c r="V41" s="81"/>
      <c r="W41" s="81"/>
    </row>
    <row r="42" s="1" customFormat="1" ht="20.25" customHeight="1" spans="1:23">
      <c r="A42" s="148" t="s">
        <v>69</v>
      </c>
      <c r="B42" s="63" t="s">
        <v>233</v>
      </c>
      <c r="C42" s="63" t="s">
        <v>234</v>
      </c>
      <c r="D42" s="63" t="s">
        <v>127</v>
      </c>
      <c r="E42" s="63" t="s">
        <v>128</v>
      </c>
      <c r="F42" s="63" t="s">
        <v>235</v>
      </c>
      <c r="G42" s="63" t="s">
        <v>236</v>
      </c>
      <c r="H42" s="81">
        <v>104400</v>
      </c>
      <c r="I42" s="81">
        <v>104400</v>
      </c>
      <c r="J42" s="153"/>
      <c r="K42" s="153"/>
      <c r="L42" s="81">
        <v>104400</v>
      </c>
      <c r="M42" s="153"/>
      <c r="N42" s="81"/>
      <c r="O42" s="81"/>
      <c r="P42" s="81"/>
      <c r="Q42" s="81"/>
      <c r="R42" s="81"/>
      <c r="S42" s="81"/>
      <c r="T42" s="81"/>
      <c r="U42" s="81"/>
      <c r="V42" s="81"/>
      <c r="W42" s="81"/>
    </row>
    <row r="43" s="1" customFormat="1" ht="20.25" customHeight="1" spans="1:23">
      <c r="A43" s="148" t="s">
        <v>69</v>
      </c>
      <c r="B43" s="63" t="s">
        <v>237</v>
      </c>
      <c r="C43" s="63" t="s">
        <v>238</v>
      </c>
      <c r="D43" s="63" t="s">
        <v>127</v>
      </c>
      <c r="E43" s="63" t="s">
        <v>128</v>
      </c>
      <c r="F43" s="63" t="s">
        <v>239</v>
      </c>
      <c r="G43" s="63" t="s">
        <v>238</v>
      </c>
      <c r="H43" s="81">
        <v>6480</v>
      </c>
      <c r="I43" s="81">
        <v>6480</v>
      </c>
      <c r="J43" s="153"/>
      <c r="K43" s="153"/>
      <c r="L43" s="81">
        <v>6480</v>
      </c>
      <c r="M43" s="153"/>
      <c r="N43" s="81"/>
      <c r="O43" s="81"/>
      <c r="P43" s="81"/>
      <c r="Q43" s="81"/>
      <c r="R43" s="81"/>
      <c r="S43" s="81"/>
      <c r="T43" s="81"/>
      <c r="U43" s="81"/>
      <c r="V43" s="81"/>
      <c r="W43" s="81"/>
    </row>
    <row r="44" s="1" customFormat="1" ht="20.25" customHeight="1" spans="1:23">
      <c r="A44" s="148" t="s">
        <v>69</v>
      </c>
      <c r="B44" s="63" t="s">
        <v>240</v>
      </c>
      <c r="C44" s="63" t="s">
        <v>241</v>
      </c>
      <c r="D44" s="63" t="s">
        <v>127</v>
      </c>
      <c r="E44" s="63" t="s">
        <v>128</v>
      </c>
      <c r="F44" s="63" t="s">
        <v>242</v>
      </c>
      <c r="G44" s="63" t="s">
        <v>243</v>
      </c>
      <c r="H44" s="81">
        <v>65000</v>
      </c>
      <c r="I44" s="81">
        <v>65000</v>
      </c>
      <c r="J44" s="153"/>
      <c r="K44" s="153"/>
      <c r="L44" s="81">
        <v>65000</v>
      </c>
      <c r="M44" s="153"/>
      <c r="N44" s="81"/>
      <c r="O44" s="81"/>
      <c r="P44" s="81"/>
      <c r="Q44" s="81"/>
      <c r="R44" s="81"/>
      <c r="S44" s="81"/>
      <c r="T44" s="81"/>
      <c r="U44" s="81"/>
      <c r="V44" s="81"/>
      <c r="W44" s="81"/>
    </row>
    <row r="45" s="1" customFormat="1" ht="20.25" customHeight="1" spans="1:23">
      <c r="A45" s="148" t="s">
        <v>69</v>
      </c>
      <c r="B45" s="63" t="s">
        <v>240</v>
      </c>
      <c r="C45" s="63" t="s">
        <v>241</v>
      </c>
      <c r="D45" s="63" t="s">
        <v>127</v>
      </c>
      <c r="E45" s="63" t="s">
        <v>128</v>
      </c>
      <c r="F45" s="63" t="s">
        <v>244</v>
      </c>
      <c r="G45" s="63" t="s">
        <v>245</v>
      </c>
      <c r="H45" s="81">
        <v>4000</v>
      </c>
      <c r="I45" s="81">
        <v>4000</v>
      </c>
      <c r="J45" s="153"/>
      <c r="K45" s="153"/>
      <c r="L45" s="81">
        <v>4000</v>
      </c>
      <c r="M45" s="153"/>
      <c r="N45" s="81"/>
      <c r="O45" s="81"/>
      <c r="P45" s="81"/>
      <c r="Q45" s="81"/>
      <c r="R45" s="81"/>
      <c r="S45" s="81"/>
      <c r="T45" s="81"/>
      <c r="U45" s="81"/>
      <c r="V45" s="81"/>
      <c r="W45" s="81"/>
    </row>
    <row r="46" s="1" customFormat="1" ht="20.25" customHeight="1" spans="1:23">
      <c r="A46" s="148" t="s">
        <v>69</v>
      </c>
      <c r="B46" s="63" t="s">
        <v>240</v>
      </c>
      <c r="C46" s="63" t="s">
        <v>241</v>
      </c>
      <c r="D46" s="63" t="s">
        <v>127</v>
      </c>
      <c r="E46" s="63" t="s">
        <v>128</v>
      </c>
      <c r="F46" s="63" t="s">
        <v>246</v>
      </c>
      <c r="G46" s="63" t="s">
        <v>247</v>
      </c>
      <c r="H46" s="81">
        <v>10600</v>
      </c>
      <c r="I46" s="81">
        <v>10600</v>
      </c>
      <c r="J46" s="153"/>
      <c r="K46" s="153"/>
      <c r="L46" s="81">
        <v>10600</v>
      </c>
      <c r="M46" s="153"/>
      <c r="N46" s="81"/>
      <c r="O46" s="81"/>
      <c r="P46" s="81"/>
      <c r="Q46" s="81"/>
      <c r="R46" s="81"/>
      <c r="S46" s="81"/>
      <c r="T46" s="81"/>
      <c r="U46" s="81"/>
      <c r="V46" s="81"/>
      <c r="W46" s="81"/>
    </row>
    <row r="47" s="1" customFormat="1" ht="20.25" customHeight="1" spans="1:23">
      <c r="A47" s="148" t="s">
        <v>69</v>
      </c>
      <c r="B47" s="63" t="s">
        <v>240</v>
      </c>
      <c r="C47" s="63" t="s">
        <v>241</v>
      </c>
      <c r="D47" s="63" t="s">
        <v>127</v>
      </c>
      <c r="E47" s="63" t="s">
        <v>128</v>
      </c>
      <c r="F47" s="63" t="s">
        <v>248</v>
      </c>
      <c r="G47" s="63" t="s">
        <v>249</v>
      </c>
      <c r="H47" s="81">
        <v>14000</v>
      </c>
      <c r="I47" s="81">
        <v>14000</v>
      </c>
      <c r="J47" s="153"/>
      <c r="K47" s="153"/>
      <c r="L47" s="81">
        <v>14000</v>
      </c>
      <c r="M47" s="153"/>
      <c r="N47" s="81"/>
      <c r="O47" s="81"/>
      <c r="P47" s="81"/>
      <c r="Q47" s="81"/>
      <c r="R47" s="81"/>
      <c r="S47" s="81"/>
      <c r="T47" s="81"/>
      <c r="U47" s="81"/>
      <c r="V47" s="81"/>
      <c r="W47" s="81"/>
    </row>
    <row r="48" s="1" customFormat="1" ht="20.25" customHeight="1" spans="1:23">
      <c r="A48" s="148" t="s">
        <v>69</v>
      </c>
      <c r="B48" s="63" t="s">
        <v>240</v>
      </c>
      <c r="C48" s="63" t="s">
        <v>241</v>
      </c>
      <c r="D48" s="63" t="s">
        <v>127</v>
      </c>
      <c r="E48" s="63" t="s">
        <v>128</v>
      </c>
      <c r="F48" s="63" t="s">
        <v>250</v>
      </c>
      <c r="G48" s="63" t="s">
        <v>251</v>
      </c>
      <c r="H48" s="81">
        <v>26400</v>
      </c>
      <c r="I48" s="81">
        <v>26400</v>
      </c>
      <c r="J48" s="153"/>
      <c r="K48" s="153"/>
      <c r="L48" s="81">
        <v>26400</v>
      </c>
      <c r="M48" s="153"/>
      <c r="N48" s="81"/>
      <c r="O48" s="81"/>
      <c r="P48" s="81"/>
      <c r="Q48" s="81"/>
      <c r="R48" s="81"/>
      <c r="S48" s="81"/>
      <c r="T48" s="81"/>
      <c r="U48" s="81"/>
      <c r="V48" s="81"/>
      <c r="W48" s="81"/>
    </row>
    <row r="49" s="1" customFormat="1" ht="20.25" customHeight="1" spans="1:23">
      <c r="A49" s="148" t="s">
        <v>69</v>
      </c>
      <c r="B49" s="63" t="s">
        <v>240</v>
      </c>
      <c r="C49" s="63" t="s">
        <v>241</v>
      </c>
      <c r="D49" s="63" t="s">
        <v>127</v>
      </c>
      <c r="E49" s="63" t="s">
        <v>128</v>
      </c>
      <c r="F49" s="63" t="s">
        <v>250</v>
      </c>
      <c r="G49" s="63" t="s">
        <v>251</v>
      </c>
      <c r="H49" s="81">
        <v>60000</v>
      </c>
      <c r="I49" s="81">
        <v>60000</v>
      </c>
      <c r="J49" s="153"/>
      <c r="K49" s="153"/>
      <c r="L49" s="81">
        <v>60000</v>
      </c>
      <c r="M49" s="153"/>
      <c r="N49" s="81"/>
      <c r="O49" s="81"/>
      <c r="P49" s="81"/>
      <c r="Q49" s="81"/>
      <c r="R49" s="81"/>
      <c r="S49" s="81"/>
      <c r="T49" s="81"/>
      <c r="U49" s="81"/>
      <c r="V49" s="81"/>
      <c r="W49" s="81"/>
    </row>
    <row r="50" s="1" customFormat="1" ht="20.25" customHeight="1" spans="1:23">
      <c r="A50" s="148" t="s">
        <v>69</v>
      </c>
      <c r="B50" s="63" t="s">
        <v>252</v>
      </c>
      <c r="C50" s="63" t="s">
        <v>253</v>
      </c>
      <c r="D50" s="63" t="s">
        <v>127</v>
      </c>
      <c r="E50" s="63" t="s">
        <v>128</v>
      </c>
      <c r="F50" s="63" t="s">
        <v>204</v>
      </c>
      <c r="G50" s="63" t="s">
        <v>205</v>
      </c>
      <c r="H50" s="81">
        <v>192360</v>
      </c>
      <c r="I50" s="81">
        <v>192360</v>
      </c>
      <c r="J50" s="153"/>
      <c r="K50" s="153"/>
      <c r="L50" s="81">
        <v>192360</v>
      </c>
      <c r="M50" s="153"/>
      <c r="N50" s="81"/>
      <c r="O50" s="81"/>
      <c r="P50" s="81"/>
      <c r="Q50" s="81"/>
      <c r="R50" s="81"/>
      <c r="S50" s="81"/>
      <c r="T50" s="81"/>
      <c r="U50" s="81"/>
      <c r="V50" s="81"/>
      <c r="W50" s="81"/>
    </row>
    <row r="51" s="1" customFormat="1" ht="20.25" customHeight="1" spans="1:23">
      <c r="A51" s="148" t="s">
        <v>69</v>
      </c>
      <c r="B51" s="63" t="s">
        <v>254</v>
      </c>
      <c r="C51" s="63" t="s">
        <v>255</v>
      </c>
      <c r="D51" s="63" t="s">
        <v>127</v>
      </c>
      <c r="E51" s="63" t="s">
        <v>128</v>
      </c>
      <c r="F51" s="63" t="s">
        <v>242</v>
      </c>
      <c r="G51" s="63" t="s">
        <v>243</v>
      </c>
      <c r="H51" s="81">
        <v>49500</v>
      </c>
      <c r="I51" s="81">
        <v>49500</v>
      </c>
      <c r="J51" s="153"/>
      <c r="K51" s="153"/>
      <c r="L51" s="81">
        <v>49500</v>
      </c>
      <c r="M51" s="153"/>
      <c r="N51" s="81"/>
      <c r="O51" s="81"/>
      <c r="P51" s="81"/>
      <c r="Q51" s="81"/>
      <c r="R51" s="81"/>
      <c r="S51" s="81"/>
      <c r="T51" s="81"/>
      <c r="U51" s="81"/>
      <c r="V51" s="81"/>
      <c r="W51" s="81"/>
    </row>
    <row r="52" s="1" customFormat="1" ht="20.25" customHeight="1" spans="1:23">
      <c r="A52" s="148" t="s">
        <v>69</v>
      </c>
      <c r="B52" s="63" t="s">
        <v>256</v>
      </c>
      <c r="C52" s="63" t="s">
        <v>257</v>
      </c>
      <c r="D52" s="63" t="s">
        <v>101</v>
      </c>
      <c r="E52" s="63" t="s">
        <v>102</v>
      </c>
      <c r="F52" s="63" t="s">
        <v>258</v>
      </c>
      <c r="G52" s="63" t="s">
        <v>259</v>
      </c>
      <c r="H52" s="81">
        <v>216000</v>
      </c>
      <c r="I52" s="81">
        <v>216000</v>
      </c>
      <c r="J52" s="153"/>
      <c r="K52" s="153"/>
      <c r="L52" s="81">
        <v>216000</v>
      </c>
      <c r="M52" s="153"/>
      <c r="N52" s="81"/>
      <c r="O52" s="81"/>
      <c r="P52" s="81"/>
      <c r="Q52" s="81"/>
      <c r="R52" s="81"/>
      <c r="S52" s="81"/>
      <c r="T52" s="81"/>
      <c r="U52" s="81"/>
      <c r="V52" s="81"/>
      <c r="W52" s="81"/>
    </row>
    <row r="53" s="1" customFormat="1" ht="20.25" customHeight="1" spans="1:23">
      <c r="A53" s="148" t="s">
        <v>69</v>
      </c>
      <c r="B53" s="63" t="s">
        <v>260</v>
      </c>
      <c r="C53" s="63" t="s">
        <v>261</v>
      </c>
      <c r="D53" s="63" t="s">
        <v>127</v>
      </c>
      <c r="E53" s="63" t="s">
        <v>128</v>
      </c>
      <c r="F53" s="63" t="s">
        <v>208</v>
      </c>
      <c r="G53" s="63" t="s">
        <v>209</v>
      </c>
      <c r="H53" s="81">
        <v>210000</v>
      </c>
      <c r="I53" s="81">
        <v>210000</v>
      </c>
      <c r="J53" s="153"/>
      <c r="K53" s="153"/>
      <c r="L53" s="81">
        <v>210000</v>
      </c>
      <c r="M53" s="153"/>
      <c r="N53" s="81"/>
      <c r="O53" s="81"/>
      <c r="P53" s="81"/>
      <c r="Q53" s="81"/>
      <c r="R53" s="81"/>
      <c r="S53" s="81"/>
      <c r="T53" s="81"/>
      <c r="U53" s="81"/>
      <c r="V53" s="81"/>
      <c r="W53" s="81"/>
    </row>
    <row r="54" s="1" customFormat="1" ht="17.25" customHeight="1" spans="1:23">
      <c r="A54" s="32" t="s">
        <v>173</v>
      </c>
      <c r="B54" s="149"/>
      <c r="C54" s="149"/>
      <c r="D54" s="149"/>
      <c r="E54" s="149"/>
      <c r="F54" s="149"/>
      <c r="G54" s="150"/>
      <c r="H54" s="81">
        <v>8636929.09</v>
      </c>
      <c r="I54" s="81">
        <v>8636929.09</v>
      </c>
      <c r="J54" s="81"/>
      <c r="K54" s="81"/>
      <c r="L54" s="81">
        <v>8636929.09</v>
      </c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</row>
  </sheetData>
  <mergeCells count="30">
    <mergeCell ref="A2:W2"/>
    <mergeCell ref="A3:G3"/>
    <mergeCell ref="H4:W4"/>
    <mergeCell ref="I5:M5"/>
    <mergeCell ref="N5:P5"/>
    <mergeCell ref="R5:W5"/>
    <mergeCell ref="A54:G5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1388888888889" right="0.751388888888889" top="1" bottom="1" header="0.5" footer="0.5"/>
  <pageSetup paperSize="9" scale="65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>
    <outlinePr summaryRight="0"/>
    <pageSetUpPr fitToPage="1"/>
  </sheetPr>
  <dimension ref="A1:W10"/>
  <sheetViews>
    <sheetView showZeros="0" workbookViewId="0">
      <selection activeCell="D11" sqref="D11"/>
    </sheetView>
  </sheetViews>
  <sheetFormatPr defaultColWidth="9.14166666666667" defaultRowHeight="14.25" customHeight="1"/>
  <cols>
    <col min="1" max="1" width="10.2833333333333" style="1" customWidth="1"/>
    <col min="2" max="2" width="13.425" style="1" customWidth="1"/>
    <col min="3" max="3" width="32.85" style="1" customWidth="1"/>
    <col min="4" max="4" width="23.85" style="1" customWidth="1"/>
    <col min="5" max="5" width="11.1416666666667" style="1" customWidth="1"/>
    <col min="6" max="6" width="17.7083333333333" style="1" customWidth="1"/>
    <col min="7" max="7" width="9.85" style="1" customWidth="1"/>
    <col min="8" max="8" width="17.7083333333333" style="1" customWidth="1"/>
    <col min="9" max="13" width="20" style="1" customWidth="1"/>
    <col min="14" max="14" width="12.2833333333333" style="1" customWidth="1"/>
    <col min="15" max="15" width="12.7083333333333" style="1" customWidth="1"/>
    <col min="16" max="16" width="11.1416666666667" style="1" customWidth="1"/>
    <col min="17" max="21" width="19.85" style="1" customWidth="1"/>
    <col min="22" max="22" width="20" style="1" customWidth="1"/>
    <col min="23" max="23" width="19.85" style="1" customWidth="1"/>
    <col min="24" max="16384" width="9.14166666666667" style="1"/>
  </cols>
  <sheetData>
    <row r="1" s="1" customFormat="1" ht="13.5" customHeight="1" spans="2:23">
      <c r="B1" s="137"/>
      <c r="E1" s="2"/>
      <c r="F1" s="2"/>
      <c r="G1" s="2"/>
      <c r="H1" s="2"/>
      <c r="U1" s="137"/>
      <c r="W1" s="142" t="s">
        <v>262</v>
      </c>
    </row>
    <row r="2" s="1" customFormat="1" ht="46.5" customHeight="1" spans="1:23">
      <c r="A2" s="4" t="str">
        <f>"2026"&amp;"年部门项目支出预算表"</f>
        <v>2026年部门项目支出预算表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="1" customFormat="1" ht="13.5" customHeight="1" spans="1:23">
      <c r="A3" s="5" t="str">
        <f>"单位名称："&amp;"宜良县交通运输局"</f>
        <v>单位名称：宜良县交通运输局</v>
      </c>
      <c r="B3" s="6"/>
      <c r="C3" s="6"/>
      <c r="D3" s="6"/>
      <c r="E3" s="6"/>
      <c r="F3" s="6"/>
      <c r="G3" s="6"/>
      <c r="H3" s="6"/>
      <c r="I3" s="7"/>
      <c r="J3" s="7"/>
      <c r="K3" s="7"/>
      <c r="L3" s="7"/>
      <c r="M3" s="7"/>
      <c r="N3" s="7"/>
      <c r="O3" s="7"/>
      <c r="P3" s="7"/>
      <c r="Q3" s="7"/>
      <c r="U3" s="137"/>
      <c r="W3" s="116" t="s">
        <v>1</v>
      </c>
    </row>
    <row r="4" s="1" customFormat="1" ht="21.75" customHeight="1" spans="1:23">
      <c r="A4" s="9" t="s">
        <v>263</v>
      </c>
      <c r="B4" s="10" t="s">
        <v>183</v>
      </c>
      <c r="C4" s="9" t="s">
        <v>184</v>
      </c>
      <c r="D4" s="9" t="s">
        <v>264</v>
      </c>
      <c r="E4" s="10" t="s">
        <v>185</v>
      </c>
      <c r="F4" s="10" t="s">
        <v>186</v>
      </c>
      <c r="G4" s="10" t="s">
        <v>187</v>
      </c>
      <c r="H4" s="10" t="s">
        <v>188</v>
      </c>
      <c r="I4" s="27" t="s">
        <v>54</v>
      </c>
      <c r="J4" s="11" t="s">
        <v>265</v>
      </c>
      <c r="K4" s="12"/>
      <c r="L4" s="12"/>
      <c r="M4" s="13"/>
      <c r="N4" s="11" t="s">
        <v>191</v>
      </c>
      <c r="O4" s="12"/>
      <c r="P4" s="13"/>
      <c r="Q4" s="10" t="s">
        <v>60</v>
      </c>
      <c r="R4" s="11" t="s">
        <v>61</v>
      </c>
      <c r="S4" s="12"/>
      <c r="T4" s="12"/>
      <c r="U4" s="12"/>
      <c r="V4" s="12"/>
      <c r="W4" s="13"/>
    </row>
    <row r="5" s="1" customFormat="1" ht="21.75" customHeight="1" spans="1:23">
      <c r="A5" s="14"/>
      <c r="B5" s="28"/>
      <c r="C5" s="14"/>
      <c r="D5" s="14"/>
      <c r="E5" s="15"/>
      <c r="F5" s="15"/>
      <c r="G5" s="15"/>
      <c r="H5" s="15"/>
      <c r="I5" s="28"/>
      <c r="J5" s="138" t="s">
        <v>57</v>
      </c>
      <c r="K5" s="139"/>
      <c r="L5" s="10" t="s">
        <v>58</v>
      </c>
      <c r="M5" s="10" t="s">
        <v>59</v>
      </c>
      <c r="N5" s="10" t="s">
        <v>57</v>
      </c>
      <c r="O5" s="10" t="s">
        <v>58</v>
      </c>
      <c r="P5" s="10" t="s">
        <v>59</v>
      </c>
      <c r="Q5" s="15"/>
      <c r="R5" s="10" t="s">
        <v>56</v>
      </c>
      <c r="S5" s="10" t="s">
        <v>63</v>
      </c>
      <c r="T5" s="10" t="s">
        <v>197</v>
      </c>
      <c r="U5" s="10" t="s">
        <v>65</v>
      </c>
      <c r="V5" s="10" t="s">
        <v>66</v>
      </c>
      <c r="W5" s="10" t="s">
        <v>67</v>
      </c>
    </row>
    <row r="6" s="1" customFormat="1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40"/>
      <c r="K6" s="141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s="1" customFormat="1" ht="39.75" customHeight="1" spans="1:23">
      <c r="A7" s="17"/>
      <c r="B7" s="19"/>
      <c r="C7" s="17"/>
      <c r="D7" s="17"/>
      <c r="E7" s="18"/>
      <c r="F7" s="18"/>
      <c r="G7" s="18"/>
      <c r="H7" s="18"/>
      <c r="I7" s="19"/>
      <c r="J7" s="69" t="s">
        <v>56</v>
      </c>
      <c r="K7" s="69" t="s">
        <v>266</v>
      </c>
      <c r="L7" s="18"/>
      <c r="M7" s="18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s="1" customFormat="1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35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  <c r="T8" s="35">
        <v>20</v>
      </c>
      <c r="U8" s="20">
        <v>21</v>
      </c>
      <c r="V8" s="35">
        <v>22</v>
      </c>
      <c r="W8" s="20">
        <v>23</v>
      </c>
    </row>
    <row r="9" s="1" customFormat="1" ht="21.75" customHeight="1" spans="1:23">
      <c r="A9" s="71" t="s">
        <v>267</v>
      </c>
      <c r="B9" s="71" t="s">
        <v>268</v>
      </c>
      <c r="C9" s="71" t="s">
        <v>269</v>
      </c>
      <c r="D9" s="71" t="s">
        <v>69</v>
      </c>
      <c r="E9" s="71" t="s">
        <v>109</v>
      </c>
      <c r="F9" s="71" t="s">
        <v>110</v>
      </c>
      <c r="G9" s="71" t="s">
        <v>270</v>
      </c>
      <c r="H9" s="71" t="s">
        <v>271</v>
      </c>
      <c r="I9" s="81">
        <v>15696</v>
      </c>
      <c r="J9" s="81">
        <v>15696</v>
      </c>
      <c r="K9" s="81">
        <v>15696</v>
      </c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</row>
    <row r="10" s="1" customFormat="1" ht="18.75" customHeight="1" spans="1:23">
      <c r="A10" s="32" t="s">
        <v>173</v>
      </c>
      <c r="B10" s="33"/>
      <c r="C10" s="33"/>
      <c r="D10" s="33"/>
      <c r="E10" s="33"/>
      <c r="F10" s="33"/>
      <c r="G10" s="33"/>
      <c r="H10" s="34"/>
      <c r="I10" s="81">
        <v>15696</v>
      </c>
      <c r="J10" s="81">
        <v>15696</v>
      </c>
      <c r="K10" s="81">
        <v>15696</v>
      </c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</row>
  </sheetData>
  <mergeCells count="28">
    <mergeCell ref="A2:W2"/>
    <mergeCell ref="A3:H3"/>
    <mergeCell ref="J4:M4"/>
    <mergeCell ref="N4:P4"/>
    <mergeCell ref="R4:W4"/>
    <mergeCell ref="A10:H10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1388888888889" right="0.751388888888889" top="1" bottom="1" header="0.5" footer="0.5"/>
  <pageSetup paperSize="9" scale="64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>
    <outlinePr summaryRight="0"/>
    <pageSetUpPr fitToPage="1"/>
  </sheetPr>
  <dimension ref="A1:J10"/>
  <sheetViews>
    <sheetView showZeros="0" workbookViewId="0">
      <selection activeCell="C17" sqref="C17"/>
    </sheetView>
  </sheetViews>
  <sheetFormatPr defaultColWidth="9.14166666666667" defaultRowHeight="12" customHeight="1"/>
  <cols>
    <col min="1" max="1" width="34.2833333333333" style="1" customWidth="1"/>
    <col min="2" max="2" width="29" style="1" customWidth="1"/>
    <col min="3" max="5" width="23.575" style="1" customWidth="1"/>
    <col min="6" max="6" width="11.2833333333333" style="1" customWidth="1"/>
    <col min="7" max="7" width="25.1416666666667" style="1" customWidth="1"/>
    <col min="8" max="8" width="15.575" style="1" customWidth="1"/>
    <col min="9" max="9" width="13.425" style="1" customWidth="1"/>
    <col min="10" max="10" width="18.85" style="1" customWidth="1"/>
    <col min="11" max="16384" width="9.14166666666667" style="1"/>
  </cols>
  <sheetData>
    <row r="1" s="1" customFormat="1" ht="18" customHeight="1" spans="10:10">
      <c r="J1" s="3" t="s">
        <v>272</v>
      </c>
    </row>
    <row r="2" s="1" customFormat="1" ht="39.75" customHeight="1" spans="1:10">
      <c r="A2" s="67" t="str">
        <f>"2026"&amp;"年部门项目支出绩效目标表"</f>
        <v>2026年部门项目支出绩效目标表</v>
      </c>
      <c r="B2" s="4"/>
      <c r="C2" s="4"/>
      <c r="D2" s="4"/>
      <c r="E2" s="4"/>
      <c r="F2" s="68"/>
      <c r="G2" s="4"/>
      <c r="H2" s="68"/>
      <c r="I2" s="68"/>
      <c r="J2" s="4"/>
    </row>
    <row r="3" s="1" customFormat="1" ht="17.25" customHeight="1" spans="1:1">
      <c r="A3" s="5" t="str">
        <f>"单位名称："&amp;"宜良县交通运输局"</f>
        <v>单位名称：宜良县交通运输局</v>
      </c>
    </row>
    <row r="4" s="1" customFormat="1" ht="44.25" customHeight="1" spans="1:10">
      <c r="A4" s="69" t="s">
        <v>273</v>
      </c>
      <c r="B4" s="69" t="s">
        <v>274</v>
      </c>
      <c r="C4" s="69" t="s">
        <v>275</v>
      </c>
      <c r="D4" s="69" t="s">
        <v>276</v>
      </c>
      <c r="E4" s="69" t="s">
        <v>277</v>
      </c>
      <c r="F4" s="70" t="s">
        <v>278</v>
      </c>
      <c r="G4" s="69" t="s">
        <v>279</v>
      </c>
      <c r="H4" s="70" t="s">
        <v>280</v>
      </c>
      <c r="I4" s="70" t="s">
        <v>281</v>
      </c>
      <c r="J4" s="69" t="s">
        <v>282</v>
      </c>
    </row>
    <row r="5" s="1" customFormat="1" ht="18.75" customHeight="1" spans="1:10">
      <c r="A5" s="134">
        <v>1</v>
      </c>
      <c r="B5" s="134">
        <v>2</v>
      </c>
      <c r="C5" s="134">
        <v>3</v>
      </c>
      <c r="D5" s="134">
        <v>4</v>
      </c>
      <c r="E5" s="134">
        <v>5</v>
      </c>
      <c r="F5" s="35">
        <v>6</v>
      </c>
      <c r="G5" s="134">
        <v>7</v>
      </c>
      <c r="H5" s="35">
        <v>8</v>
      </c>
      <c r="I5" s="35">
        <v>9</v>
      </c>
      <c r="J5" s="134">
        <v>10</v>
      </c>
    </row>
    <row r="6" s="1" customFormat="1" ht="42" customHeight="1" spans="1:10">
      <c r="A6" s="29" t="s">
        <v>69</v>
      </c>
      <c r="B6" s="71"/>
      <c r="C6" s="71"/>
      <c r="D6" s="71"/>
      <c r="E6" s="53"/>
      <c r="F6" s="72"/>
      <c r="G6" s="53"/>
      <c r="H6" s="72"/>
      <c r="I6" s="72"/>
      <c r="J6" s="53"/>
    </row>
    <row r="7" s="1" customFormat="1" ht="42" customHeight="1" spans="1:10">
      <c r="A7" s="135" t="s">
        <v>69</v>
      </c>
      <c r="B7" s="21"/>
      <c r="C7" s="21"/>
      <c r="D7" s="21"/>
      <c r="E7" s="29"/>
      <c r="F7" s="21"/>
      <c r="G7" s="29"/>
      <c r="H7" s="21"/>
      <c r="I7" s="21"/>
      <c r="J7" s="29"/>
    </row>
    <row r="8" s="1" customFormat="1" ht="42" customHeight="1" spans="1:10">
      <c r="A8" s="136" t="s">
        <v>269</v>
      </c>
      <c r="B8" s="21" t="s">
        <v>269</v>
      </c>
      <c r="C8" s="21" t="s">
        <v>283</v>
      </c>
      <c r="D8" s="21" t="s">
        <v>284</v>
      </c>
      <c r="E8" s="29" t="s">
        <v>285</v>
      </c>
      <c r="F8" s="21" t="s">
        <v>286</v>
      </c>
      <c r="G8" s="29" t="s">
        <v>287</v>
      </c>
      <c r="H8" s="21" t="s">
        <v>288</v>
      </c>
      <c r="I8" s="21" t="s">
        <v>289</v>
      </c>
      <c r="J8" s="29" t="s">
        <v>290</v>
      </c>
    </row>
    <row r="9" s="1" customFormat="1" ht="42" customHeight="1" spans="1:10">
      <c r="A9" s="136"/>
      <c r="B9" s="21"/>
      <c r="C9" s="21" t="s">
        <v>291</v>
      </c>
      <c r="D9" s="21" t="s">
        <v>292</v>
      </c>
      <c r="E9" s="29" t="s">
        <v>293</v>
      </c>
      <c r="F9" s="21" t="s">
        <v>294</v>
      </c>
      <c r="G9" s="29" t="s">
        <v>287</v>
      </c>
      <c r="H9" s="21" t="s">
        <v>295</v>
      </c>
      <c r="I9" s="21" t="s">
        <v>289</v>
      </c>
      <c r="J9" s="29" t="s">
        <v>296</v>
      </c>
    </row>
    <row r="10" s="1" customFormat="1" ht="42" customHeight="1" spans="1:10">
      <c r="A10" s="136"/>
      <c r="B10" s="21"/>
      <c r="C10" s="21" t="s">
        <v>297</v>
      </c>
      <c r="D10" s="21" t="s">
        <v>298</v>
      </c>
      <c r="E10" s="29" t="s">
        <v>299</v>
      </c>
      <c r="F10" s="21" t="s">
        <v>294</v>
      </c>
      <c r="G10" s="29" t="s">
        <v>287</v>
      </c>
      <c r="H10" s="21" t="s">
        <v>300</v>
      </c>
      <c r="I10" s="21" t="s">
        <v>289</v>
      </c>
      <c r="J10" s="29" t="s">
        <v>301</v>
      </c>
    </row>
  </sheetData>
  <mergeCells count="4">
    <mergeCell ref="A2:J2"/>
    <mergeCell ref="A3:H3"/>
    <mergeCell ref="A8:A10"/>
    <mergeCell ref="B8:B10"/>
  </mergeCells>
  <pageMargins left="0.751388888888889" right="0.751388888888889" top="1" bottom="1" header="0.5" footer="0.5"/>
  <pageSetup paperSize="9" scale="7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2026-01-13T06:51:00Z</dcterms:created>
  <dcterms:modified xsi:type="dcterms:W3CDTF">2026-03-31T08:41:16Z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2C115D48CFE34ED5BC4E9B4ABBB5A90E_13</vt:lpwstr>
  </property>
  <property fmtid="{D5CDD505-2E9C-101B-9397-08002B2CF9AE}" pid="3" name="KSOProductBuildVer">
    <vt:lpwstr>2052-11.8.6.8722</vt:lpwstr>
  </property>
</Properties>
</file>