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15" windowWidth="11970" windowHeight="12030" firstSheet="5"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45621"/>
</workbook>
</file>

<file path=xl/calcChain.xml><?xml version="1.0" encoding="utf-8"?>
<calcChain xmlns="http://schemas.openxmlformats.org/spreadsheetml/2006/main">
  <c r="L14" i="8" l="1"/>
  <c r="A2" i="14" l="1"/>
  <c r="G5" i="17" l="1"/>
  <c r="F5" i="17"/>
  <c r="E5" i="17"/>
  <c r="A3" i="17"/>
  <c r="A2" i="17"/>
  <c r="A3" i="16"/>
  <c r="A2" i="16"/>
  <c r="A3" i="15"/>
  <c r="A2" i="15"/>
  <c r="A3" i="14"/>
  <c r="A3" i="13"/>
  <c r="A3" i="12"/>
  <c r="A2" i="12"/>
  <c r="A3" i="11"/>
  <c r="A2" i="11"/>
  <c r="A3" i="10"/>
  <c r="A2" i="10"/>
  <c r="A3" i="9"/>
  <c r="A2" i="9"/>
  <c r="A3" i="8"/>
  <c r="A2" i="8"/>
  <c r="A3" i="7"/>
  <c r="A2" i="7"/>
  <c r="A3" i="6"/>
  <c r="A2" i="6"/>
  <c r="A3" i="5"/>
  <c r="A2" i="5"/>
  <c r="A3" i="4"/>
  <c r="A2" i="4"/>
  <c r="A3" i="3"/>
  <c r="A2" i="3"/>
  <c r="A3" i="2"/>
  <c r="A2" i="2"/>
  <c r="A3" i="1"/>
  <c r="A2" i="1"/>
</calcChain>
</file>

<file path=xl/sharedStrings.xml><?xml version="1.0" encoding="utf-8"?>
<sst xmlns="http://schemas.openxmlformats.org/spreadsheetml/2006/main" count="1030" uniqueCount="392">
  <si>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</si>
  <si>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</si>
  <si>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</si>
  <si>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</si>
  <si>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</si>
  <si>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</si>
  <si>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</si>
  <si>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</si>
  <si>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</si>
  <si>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</si>
  <si>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</si>
  <si>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</si>
  <si>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</si>
  <si>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</si>
  <si>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</si>
  <si>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</si>
  <si>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</si>
  <si>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</si>
  <si>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</si>
  <si>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</si>
  <si>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</si>
  <si>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</si>
  <si>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</si>
  <si>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</si>
  <si>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</si>
  <si>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</si>
  <si>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</si>
  <si>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</si>
  <si>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</si>
  <si>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</si>
  <si>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</si>
  <si>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</si>
  <si>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</si>
  <si>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</si>
  <si>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</si>
  <si>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</si>
  <si>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</si>
  <si>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</si>
  <si>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</si>
  <si>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</si>
  <si>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</si>
  <si>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</si>
  <si>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</si>
  <si>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</si>
  <si>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</si>
  <si>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</si>
  <si>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</si>
  <si>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</si>
  <si>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</si>
  <si>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</si>
  <si>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</si>
  <si>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</si>
  <si>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</si>
  <si>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</si>
  <si>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</si>
  <si>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</si>
  <si>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</si>
  <si>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</si>
  <si>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</si>
  <si>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</si>
  <si>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</si>
  <si>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</si>
  <si>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</si>
  <si>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</si>
  <si>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</si>
  <si>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</si>
  <si>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</si>
  <si>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</si>
  <si>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105005</t>
  </si>
  <si>
    <t>宜良县第二中学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</si>
  <si>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</si>
  <si>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</si>
  <si>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</si>
  <si>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</si>
  <si>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</si>
  <si>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</si>
  <si>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</si>
  <si>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</si>
  <si>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</si>
  <si>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</si>
  <si>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</si>
  <si>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</si>
  <si>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</si>
  <si>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</si>
  <si>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</si>
  <si>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</si>
  <si>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</si>
  <si>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</si>
  <si>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</si>
  <si>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</si>
  <si>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</si>
  <si>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</si>
  <si>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</si>
  <si>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</si>
  <si>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</si>
  <si>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</si>
  <si>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</si>
  <si>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</si>
  <si>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</si>
  <si>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</si>
  <si>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</si>
  <si>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</si>
  <si>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2050204</t>
  </si>
  <si>
    <t>高中教育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</si>
  <si>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</si>
  <si>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</si>
  <si>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</si>
  <si>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</si>
  <si>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</si>
  <si>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</si>
  <si>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</si>
  <si>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</si>
  <si>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</si>
  <si>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</si>
  <si>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</si>
  <si>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</si>
  <si>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</si>
  <si>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</si>
  <si>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</si>
  <si>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</si>
  <si>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</si>
  <si>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</si>
  <si>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</si>
  <si>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</si>
  <si>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</si>
  <si>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</si>
  <si>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</si>
  <si>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</si>
  <si>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</si>
  <si>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</si>
  <si>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</si>
  <si>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</si>
  <si>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</si>
  <si>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</si>
  <si>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</si>
  <si>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</si>
  <si>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</si>
  <si>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</si>
  <si>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</si>
  <si>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</si>
  <si>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</si>
  <si>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</si>
  <si>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</si>
  <si>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</si>
  <si>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</si>
  <si>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</si>
  <si>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</si>
  <si>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</si>
  <si>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</si>
  <si>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</si>
  <si>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</si>
  <si>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</si>
  <si>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</si>
  <si>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</si>
  <si>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</si>
  <si>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</si>
  <si>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</si>
  <si>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</si>
  <si>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</si>
  <si>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</si>
  <si>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</si>
  <si>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</si>
  <si>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</si>
  <si>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</si>
  <si>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</si>
  <si>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</si>
  <si>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</si>
  <si>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</si>
  <si>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</si>
  <si>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</si>
  <si>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</si>
  <si>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</si>
  <si>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</si>
  <si>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</si>
  <si>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</si>
  <si>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</si>
  <si>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</si>
  <si>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</si>
  <si>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</si>
  <si>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</si>
  <si>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</si>
  <si>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</si>
  <si>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</si>
  <si>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</si>
  <si>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</si>
  <si>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</si>
  <si>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</si>
  <si>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</si>
  <si>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</si>
  <si>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</si>
  <si>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</si>
  <si>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</si>
  <si>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</si>
  <si>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</si>
  <si>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</si>
  <si>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</si>
  <si>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</si>
  <si>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</si>
  <si>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</si>
  <si>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</si>
  <si>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</si>
  <si>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</si>
  <si>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宜良县教育体育局</t>
  </si>
  <si>
    <t>530125210000000000952</t>
  </si>
  <si>
    <t>事业人员支出工资</t>
  </si>
  <si>
    <t>基本工资</t>
  </si>
  <si>
    <t>30102</t>
  </si>
  <si>
    <t>津贴补贴</t>
  </si>
  <si>
    <t>30103</t>
  </si>
  <si>
    <t>奖金</t>
  </si>
  <si>
    <t>30107</t>
  </si>
  <si>
    <t>绩效工资</t>
  </si>
  <si>
    <t>530125210000000000953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</si>
  <si>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</si>
  <si>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</si>
  <si>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</si>
  <si>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</si>
  <si>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</si>
  <si>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</si>
  <si>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</si>
  <si>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</si>
  <si>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</si>
  <si>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</si>
  <si>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</si>
  <si>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530125210000000000954</t>
  </si>
  <si>
    <t>30113</t>
  </si>
  <si>
    <t>530125231100001330900</t>
  </si>
  <si>
    <t>离退休人员支出</t>
  </si>
  <si>
    <t>30305</t>
  </si>
  <si>
    <t>生活补助</t>
  </si>
  <si>
    <t>530125261100005058562</t>
  </si>
  <si>
    <t>事业人员绩效奖励</t>
  </si>
  <si>
    <t>预算05-1表</t>
  </si>
  <si>
    <t>项目分类</t>
  </si>
  <si>
    <t>项目单位</t>
  </si>
  <si>
    <t>本年拨款</t>
  </si>
  <si>
    <t>其中：本次下达</t>
  </si>
  <si>
    <t>对个人和家庭的补助</t>
  </si>
  <si>
    <t>530125261100005037083</t>
  </si>
  <si>
    <t>遗属补助资金</t>
  </si>
  <si>
    <t>30304</t>
  </si>
  <si>
    <t>抚恤金</t>
  </si>
  <si>
    <t>其他工资福利支出</t>
  </si>
  <si>
    <t>530125261100005037153</t>
  </si>
  <si>
    <t>义务教育课后服务经费资金</t>
  </si>
  <si>
    <t>30199</t>
  </si>
  <si>
    <t>其他公用支出</t>
  </si>
  <si>
    <t>530125261100005036941</t>
  </si>
  <si>
    <t>城乡义务教育初中公用经费资金</t>
  </si>
  <si>
    <t>30201</t>
  </si>
  <si>
    <t>办公费</t>
  </si>
  <si>
    <t>530125261100005036978</t>
  </si>
  <si>
    <t>义务教育寄宿制学生生均公用经费资金</t>
  </si>
  <si>
    <t>530125261100005037068</t>
  </si>
  <si>
    <t>特殊教育学校公用经费资金</t>
  </si>
  <si>
    <t>530125261100005037076</t>
  </si>
  <si>
    <t>普通高中生均公用经费资金</t>
  </si>
  <si>
    <t>30202</t>
  </si>
  <si>
    <t>印刷费</t>
  </si>
  <si>
    <t>30205</t>
  </si>
  <si>
    <t>水费</t>
  </si>
  <si>
    <t>30206</t>
  </si>
  <si>
    <t>电费</t>
  </si>
  <si>
    <t>30207</t>
  </si>
  <si>
    <t>邮电费</t>
  </si>
  <si>
    <t>30209</t>
  </si>
  <si>
    <t>物业管理费</t>
  </si>
  <si>
    <t>30211</t>
  </si>
  <si>
    <t>差旅费</t>
  </si>
  <si>
    <t>30213</t>
  </si>
  <si>
    <t>维修（护）费</t>
  </si>
  <si>
    <t>30214</t>
  </si>
  <si>
    <t>租赁费</t>
  </si>
  <si>
    <t>30215</t>
  </si>
  <si>
    <t>会议费</t>
  </si>
  <si>
    <t>30216</t>
  </si>
  <si>
    <t>培训费</t>
  </si>
  <si>
    <t>30218</t>
  </si>
  <si>
    <t>专用材料费</t>
  </si>
  <si>
    <t>30226</t>
  </si>
  <si>
    <t>劳务费</t>
  </si>
  <si>
    <t>30299</t>
  </si>
  <si>
    <t>其他商品和服务支出</t>
  </si>
  <si>
    <t>530125261100005037120</t>
  </si>
  <si>
    <t>预算05-2表</t>
  </si>
  <si>
    <t>单位名称、项目名称</t>
  </si>
  <si>
    <t>项目年度绩效目标</t>
  </si>
  <si>
    <t>一级指标</t>
  </si>
  <si>
    <t>二级指标</t>
  </si>
  <si>
    <t>三级指标</t>
  </si>
  <si>
    <t>指标性质</t>
  </si>
  <si>
    <t>指标值</t>
  </si>
  <si>
    <t>度量单位</t>
  </si>
  <si>
    <t>指标属性</t>
  </si>
  <si>
    <t>指标内容</t>
  </si>
  <si>
    <t xml:space="preserve">做好本部门人员、公用经费保障，按规定落实干部职工各项待遇，支持部门正常履职。						
</t>
  </si>
  <si>
    <t>产出指标</t>
  </si>
  <si>
    <t>数量指标</t>
  </si>
  <si>
    <t>领取遗属补助人数</t>
  </si>
  <si>
    <t>=</t>
  </si>
  <si>
    <t>人</t>
  </si>
  <si>
    <t>定量指标</t>
  </si>
  <si>
    <t xml:space="preserve">反映部门（单位）实际发放事业编制人员数量。工资福利包括：事业人员工资、社会保险、住房公积金、职业年金等。
</t>
  </si>
  <si>
    <t>效益指标</t>
  </si>
  <si>
    <t>社会效益</t>
  </si>
  <si>
    <t>部门运转</t>
  </si>
  <si>
    <t>'正常运转</t>
  </si>
  <si>
    <t>定性指标</t>
  </si>
  <si>
    <t xml:space="preserve">反映部门（单位）运转情况。
</t>
  </si>
  <si>
    <t>满意度指标</t>
  </si>
  <si>
    <t>服务对象满意度</t>
  </si>
  <si>
    <t>领取人员满意度</t>
  </si>
  <si>
    <t>&gt;=</t>
  </si>
  <si>
    <t>90</t>
  </si>
  <si>
    <t>%</t>
  </si>
  <si>
    <t xml:space="preserve">反映部门（单位）人员对工资福利发放的满意程度。
</t>
  </si>
  <si>
    <t>工资福利发放事业人数</t>
  </si>
  <si>
    <t>47</t>
  </si>
  <si>
    <t>单位人员满意度</t>
  </si>
  <si>
    <t>公用经费保障人数</t>
  </si>
  <si>
    <t>243</t>
  </si>
  <si>
    <t xml:space="preserve">反映公用经费保障部门（单位）正常运转的在职人数情况。在职人数主要指办公、会议、培训、差旅、水费、电费等公用经费中服务保障的人数。
</t>
  </si>
  <si>
    <t>正常运转</t>
  </si>
  <si>
    <t xml:space="preserve">反映部门（单位）正常运转情况。
</t>
  </si>
  <si>
    <t xml:space="preserve">反映部门（单位）人员对公用经费保障的满意程度。
</t>
  </si>
  <si>
    <t xml:space="preserve">反映社会公众对部门（单位）履职情况的满意程度。
</t>
  </si>
  <si>
    <t>196</t>
  </si>
  <si>
    <t xml:space="preserve">城乡义务教育初中公用经费
</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</si>
  <si>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</si>
  <si>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</si>
  <si>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</si>
  <si>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</si>
  <si>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</si>
  <si>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</si>
  <si>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</si>
  <si>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</si>
  <si>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</si>
  <si>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</si>
  <si>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</si>
  <si>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</si>
  <si>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</si>
  <si>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</si>
  <si>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</si>
  <si>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预算08表</t>
  </si>
  <si>
    <t>政府购买服务项目</t>
  </si>
  <si>
    <t>政府购买服务目录</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</si>
  <si>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</si>
  <si>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</si>
  <si>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</si>
  <si>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</si>
  <si>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</si>
  <si>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</si>
  <si>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</si>
  <si>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</si>
  <si>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</si>
  <si>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</si>
  <si>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</si>
  <si>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</si>
  <si>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</si>
  <si>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</si>
  <si>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</si>
  <si>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</si>
  <si>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</si>
  <si>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</si>
  <si>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</si>
  <si>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</si>
  <si>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</si>
  <si>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</si>
  <si>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</si>
  <si>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</si>
  <si>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</si>
  <si>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</si>
  <si>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</si>
  <si>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</si>
  <si>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</si>
  <si>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</si>
  <si>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</si>
  <si>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</si>
  <si>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</si>
  <si>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</si>
  <si>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</si>
  <si>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上级补助</t>
  </si>
  <si>
    <t>预算12表</t>
  </si>
  <si>
    <t>项目级次</t>
  </si>
  <si>
    <t>114 对个人和家庭的补助</t>
  </si>
  <si>
    <t>本级</t>
  </si>
  <si>
    <t>216 其他公用支出</t>
  </si>
  <si>
    <t/>
  </si>
  <si>
    <r>
      <rPr>
        <sz val="10"/>
        <rFont val="宋体"/>
        <family val="3"/>
        <charset val="134"/>
      </rPr>
      <t>说明：宜良县第二中学2025年公务接待费预算为</t>
    </r>
    <r>
      <rPr>
        <sz val="10"/>
        <color rgb="FFFF0000"/>
        <rFont val="宋体"/>
        <family val="3"/>
        <charset val="134"/>
      </rPr>
      <t>0</t>
    </r>
    <r>
      <rPr>
        <sz val="10"/>
        <rFont val="宋体"/>
        <family val="3"/>
        <charset val="134"/>
      </rPr>
      <t>万元，较上年减少0万元，下降0%。减少原因是我校今年公务接待开支预算在财政专户管理的资金中支出，未使用财政拨款支出公务接待费。</t>
    </r>
  </si>
  <si>
    <t>2026年对下转移支付预算表</t>
    <phoneticPr fontId="18" type="noConversion"/>
  </si>
  <si>
    <r>
      <t xml:space="preserve">  202</t>
    </r>
    <r>
      <rPr>
        <sz val="11"/>
        <color theme="1"/>
        <rFont val="宋体"/>
        <family val="3"/>
        <charset val="134"/>
        <scheme val="minor"/>
      </rPr>
      <t>6</t>
    </r>
    <r>
      <rPr>
        <sz val="11"/>
        <color theme="1"/>
        <rFont val="宋体"/>
        <family val="3"/>
        <charset val="134"/>
        <scheme val="minor"/>
      </rPr>
      <t>年我单位无此预算项目，本表为空。</t>
    </r>
    <phoneticPr fontId="18" type="noConversion"/>
  </si>
  <si>
    <r>
      <t>说明：202</t>
    </r>
    <r>
      <rPr>
        <sz val="11"/>
        <color theme="1"/>
        <rFont val="宋体"/>
        <family val="3"/>
        <charset val="134"/>
        <scheme val="minor"/>
      </rPr>
      <t>6</t>
    </r>
    <r>
      <rPr>
        <sz val="11"/>
        <color theme="1"/>
        <rFont val="宋体"/>
        <family val="3"/>
        <charset val="134"/>
        <scheme val="minor"/>
      </rPr>
      <t>年我单位无此预算项目，本表为空。</t>
    </r>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</si>
</sst>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0.00;;@"/>
    <numFmt numFmtId="177" formatCode="#,##0;\-#,##0;;@"/>
    <numFmt numFmtId="178" formatCode="hh:mm:ss"/>
    <numFmt numFmtId="179" formatCode="yyyy\-mm\-dd"/>
    <numFmt numFmtId="180" formatCode="yyyy\-mm\-dd\ hh:mm:ss"/>
  </numFmts>
  <fonts count="20">
    <font>
      <sz val="11"/>
      <color theme="1"/>
      <name val="宋体"/>
      <scheme val="minor"/>
    </font>
    <font>
      <sz val="9"/>
      <name val="宋体"/>
      <family val="3"/>
      <charset val="134"/>
    </font>
    <font>
      <sz val="10"/>
      <color rgb="FF000000"/>
      <name val="宋体"/>
      <family val="3"/>
      <charset val="134"/>
    </font>
    <font>
      <sz val="9"/>
      <color rgb="FF000000"/>
      <name val="宋体"/>
      <family val="3"/>
      <charset val="134"/>
    </font>
    <font>
      <b/>
      <sz val="23.95"/>
      <color rgb="FF000000"/>
      <name val="宋体"/>
      <family val="3"/>
      <charset val="134"/>
    </font>
    <font>
      <sz val="10"/>
      <color rgb="FF000000"/>
      <name val="Arial"/>
      <family val="2"/>
    </font>
    <font>
      <sz val="9.75"/>
      <color rgb="FF000000"/>
      <name val="SimSun"/>
      <charset val="134"/>
    </font>
    <font>
      <sz val="9"/>
      <color theme="1"/>
      <name val="宋体"/>
      <family val="3"/>
      <charset val="134"/>
    </font>
    <font>
      <b/>
      <sz val="9"/>
      <color rgb="FF000000"/>
      <name val="宋体"/>
      <family val="3"/>
      <charset val="134"/>
    </font>
    <font>
      <b/>
      <sz val="9"/>
      <color theme="1"/>
      <name val="宋体"/>
      <family val="3"/>
      <charset val="134"/>
    </font>
    <font>
      <b/>
      <sz val="21"/>
      <color rgb="FF000000"/>
      <name val="宋体"/>
      <family val="3"/>
      <charset val="134"/>
    </font>
    <font>
      <sz val="11"/>
      <color rgb="FF000000"/>
      <name val="宋体"/>
      <family val="3"/>
      <charset val="134"/>
    </font>
    <font>
      <b/>
      <sz val="18"/>
      <color rgb="FF000000"/>
      <name val="宋体"/>
      <family val="3"/>
      <charset val="134"/>
    </font>
    <font>
      <b/>
      <sz val="23"/>
      <color rgb="FF000000"/>
      <name val="宋体"/>
      <family val="3"/>
      <charset val="134"/>
    </font>
    <font>
      <b/>
      <sz val="22"/>
      <color rgb="FF000000"/>
      <name val="宋体"/>
      <family val="3"/>
      <charset val="134"/>
    </font>
    <font>
      <sz val="10"/>
      <color rgb="FFFFFFFF"/>
      <name val="宋体"/>
      <family val="3"/>
      <charset val="134"/>
    </font>
    <font>
      <sz val="10"/>
      <name val="宋体"/>
      <family val="3"/>
      <charset val="134"/>
    </font>
    <font>
      <sz val="10"/>
      <color rgb="FFFF0000"/>
      <name val="宋体"/>
      <family val="3"/>
      <charset val="134"/>
    </font>
    <font>
      <sz val="9"/>
      <name val="宋体"/>
      <family val="3"/>
      <charset val="134"/>
      <scheme val="minor"/>
    </font>
    <font>
      <sz val="11"/>
      <color theme="1"/>
      <name val="宋体"/>
      <family val="3"/>
      <charset val="134"/>
      <scheme val="minor"/>
    </font>
  </fonts>
  <fills count="3">
    <fill>
      <patternFill patternType="none"/>
    </fill>
    <fill>
      <patternFill patternType="gray125"/>
    </fill>
    <fill>
      <patternFill patternType="solid">
        <fgColor rgb="FFFFFFFF"/>
      </patternFill>
    </fill>
  </fills>
  <borders count="1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9">
    <xf numFmtId="0" fontId="0" fillId="0" borderId="1"/>
    <xf numFmtId="176" fontId="1" fillId="0" borderId="2">
      <alignment horizontal="right" vertical="center"/>
    </xf>
    <xf numFmtId="49" fontId="1" fillId="0" borderId="2">
      <alignment horizontal="left" vertical="center" wrapText="1"/>
    </xf>
    <xf numFmtId="178" fontId="1" fillId="0" borderId="2">
      <alignment horizontal="right" vertical="center"/>
    </xf>
    <xf numFmtId="179" fontId="1" fillId="0" borderId="2">
      <alignment horizontal="right" vertical="center"/>
    </xf>
    <xf numFmtId="180" fontId="1" fillId="0" borderId="2">
      <alignment horizontal="right" vertical="center"/>
    </xf>
    <xf numFmtId="10" fontId="1" fillId="0" borderId="2">
      <alignment horizontal="right" vertical="center"/>
    </xf>
    <xf numFmtId="177" fontId="1" fillId="0" borderId="2">
      <alignment horizontal="right" vertical="center"/>
    </xf>
    <xf numFmtId="0" fontId="1" fillId="0" borderId="1">
      <alignment vertical="top"/>
      <protection locked="0"/>
    </xf>
  </cellStyleXfs>
  <cellXfs count="230">
    <xf numFmtId="0" fontId="0" fillId="0" borderId="1" xfId="0" applyFont="1" applyBorder="1"/>
    <xf numFmtId="0" fontId="2" fillId="2" borderId="1" xfId="0" applyFont="1" applyFill="1" applyBorder="1" applyAlignment="1" applyProtection="1">
      <alignment horizontal="right" vertical="center" wrapText="1"/>
      <protection locked="0"/>
    </xf>
    <xf numFmtId="0" fontId="3" fillId="2" borderId="1" xfId="0" applyFont="1" applyFill="1" applyBorder="1" applyAlignment="1" applyProtection="1">
      <alignment horizontal="right" vertical="center" wrapText="1"/>
      <protection locked="0"/>
    </xf>
    <xf numFmtId="0" fontId="3" fillId="0" borderId="1" xfId="0" applyFont="1" applyBorder="1" applyAlignment="1">
      <alignment horizontal="right" vertical="center"/>
    </xf>
    <xf numFmtId="0" fontId="6" fillId="0" borderId="2" xfId="0"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176" fontId="7" fillId="0" borderId="2" xfId="0" applyNumberFormat="1" applyFont="1" applyBorder="1" applyAlignment="1">
      <alignment horizontal="right" vertical="center"/>
    </xf>
    <xf numFmtId="0" fontId="3" fillId="0" borderId="2" xfId="0" applyFont="1" applyBorder="1" applyAlignment="1" applyProtection="1">
      <alignment vertical="center"/>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lignment horizontal="left" vertical="center"/>
    </xf>
    <xf numFmtId="0" fontId="8" fillId="0" borderId="2" xfId="0" applyFont="1" applyBorder="1" applyAlignment="1">
      <alignment horizontal="center" vertical="center"/>
    </xf>
    <xf numFmtId="0" fontId="8" fillId="0" borderId="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wrapText="1" indent="1"/>
    </xf>
    <xf numFmtId="0" fontId="3" fillId="2" borderId="2" xfId="0" applyFont="1" applyFill="1" applyBorder="1" applyAlignment="1">
      <alignment horizontal="left" vertical="center" wrapText="1" indent="2"/>
    </xf>
    <xf numFmtId="0" fontId="5" fillId="0" borderId="1" xfId="0" applyFont="1" applyBorder="1" applyProtection="1">
      <protection locked="0"/>
    </xf>
    <xf numFmtId="0" fontId="3" fillId="0" borderId="2" xfId="0" applyFont="1" applyBorder="1" applyAlignment="1">
      <alignment vertical="center" wrapText="1"/>
    </xf>
    <xf numFmtId="0" fontId="3" fillId="0" borderId="2" xfId="0" applyFont="1" applyBorder="1" applyAlignment="1">
      <alignment horizontal="left" vertical="center" wrapText="1"/>
    </xf>
    <xf numFmtId="176" fontId="9" fillId="0" borderId="2" xfId="0" applyNumberFormat="1" applyFont="1" applyBorder="1" applyAlignment="1">
      <alignment horizontal="right" vertical="center"/>
    </xf>
    <xf numFmtId="0" fontId="2" fillId="0" borderId="1" xfId="0" applyFont="1" applyBorder="1" applyAlignment="1">
      <alignment vertical="top"/>
    </xf>
    <xf numFmtId="0" fontId="2" fillId="0" borderId="1" xfId="0" applyFont="1" applyBorder="1" applyAlignment="1">
      <alignment horizontal="right" vertical="center"/>
    </xf>
    <xf numFmtId="0" fontId="3" fillId="0" borderId="1" xfId="0" applyFont="1" applyBorder="1" applyAlignment="1" applyProtection="1">
      <alignment horizontal="left" vertical="center"/>
      <protection locked="0"/>
    </xf>
    <xf numFmtId="0" fontId="2" fillId="0" borderId="1" xfId="0" applyFont="1" applyBorder="1" applyAlignment="1">
      <alignment horizontal="right"/>
    </xf>
    <xf numFmtId="49" fontId="11" fillId="0" borderId="2"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indent="1"/>
    </xf>
    <xf numFmtId="0" fontId="3" fillId="0" borderId="2" xfId="0" applyFont="1" applyBorder="1" applyAlignment="1">
      <alignment horizontal="left" vertical="center" wrapText="1" indent="2"/>
    </xf>
    <xf numFmtId="0" fontId="2" fillId="0" borderId="12" xfId="0" applyFont="1" applyBorder="1" applyAlignment="1">
      <alignment horizontal="center" vertical="center"/>
    </xf>
    <xf numFmtId="0" fontId="5" fillId="0" borderId="1" xfId="0" applyFont="1" applyBorder="1"/>
    <xf numFmtId="0" fontId="3" fillId="0" borderId="1" xfId="0" applyFont="1" applyBorder="1" applyAlignment="1">
      <alignment horizontal="right" vertical="center" wrapText="1"/>
    </xf>
    <xf numFmtId="0" fontId="2" fillId="2" borderId="2" xfId="0" applyFont="1" applyFill="1" applyBorder="1" applyAlignment="1" applyProtection="1">
      <alignment horizontal="center" vertical="center"/>
      <protection locked="0"/>
    </xf>
    <xf numFmtId="0" fontId="2" fillId="0" borderId="1" xfId="0" applyFont="1" applyBorder="1" applyAlignment="1" applyProtection="1">
      <alignment vertical="top"/>
      <protection locked="0"/>
    </xf>
    <xf numFmtId="49" fontId="2" fillId="0" borderId="1" xfId="0" applyNumberFormat="1" applyFont="1" applyBorder="1" applyProtection="1">
      <protection locked="0"/>
    </xf>
    <xf numFmtId="0" fontId="2" fillId="0" borderId="1" xfId="0" applyFont="1" applyBorder="1" applyProtection="1">
      <protection locked="0"/>
    </xf>
    <xf numFmtId="0" fontId="3" fillId="0" borderId="1" xfId="0" applyFont="1" applyBorder="1" applyAlignment="1" applyProtection="1">
      <alignment horizontal="right" vertical="center"/>
      <protection locked="0"/>
    </xf>
    <xf numFmtId="0" fontId="11" fillId="0" borderId="1" xfId="0" applyFont="1" applyBorder="1" applyProtection="1">
      <protection locked="0"/>
    </xf>
    <xf numFmtId="0" fontId="11" fillId="0" borderId="1" xfId="0" applyFont="1" applyBorder="1"/>
    <xf numFmtId="0" fontId="11" fillId="0" borderId="12" xfId="0" applyFont="1" applyBorder="1" applyAlignment="1">
      <alignment horizontal="center" vertical="center"/>
    </xf>
    <xf numFmtId="0" fontId="11" fillId="0" borderId="7" xfId="0" applyFont="1" applyBorder="1" applyAlignment="1">
      <alignment horizontal="center" vertical="center"/>
    </xf>
    <xf numFmtId="0" fontId="2" fillId="0" borderId="2" xfId="0" applyFont="1" applyBorder="1" applyAlignment="1" applyProtection="1">
      <alignment horizontal="center" vertical="center"/>
      <protection locked="0"/>
    </xf>
    <xf numFmtId="0" fontId="3" fillId="0" borderId="2" xfId="0" applyFont="1" applyBorder="1" applyAlignment="1">
      <alignment horizontal="left" vertical="center" indent="1"/>
    </xf>
    <xf numFmtId="49" fontId="7" fillId="0" borderId="2" xfId="2" applyNumberFormat="1" applyFont="1" applyBorder="1">
      <alignment horizontal="left" vertical="center" wrapText="1"/>
    </xf>
    <xf numFmtId="49" fontId="2" fillId="0" borderId="1" xfId="0" applyNumberFormat="1" applyFont="1" applyBorder="1"/>
    <xf numFmtId="0" fontId="3" fillId="0" borderId="1" xfId="0" applyFont="1" applyBorder="1" applyAlignment="1">
      <alignment horizontal="right"/>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2" fillId="0" borderId="2" xfId="0" applyFont="1" applyBorder="1" applyAlignment="1">
      <alignment horizontal="center" vertical="center"/>
    </xf>
    <xf numFmtId="0" fontId="11" fillId="0" borderId="2" xfId="0"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5" fillId="0" borderId="1" xfId="0" applyFont="1" applyBorder="1" applyAlignment="1" applyProtection="1">
      <alignment horizontal="right"/>
      <protection locked="0"/>
    </xf>
    <xf numFmtId="49" fontId="15" fillId="0" borderId="1" xfId="0" applyNumberFormat="1" applyFont="1" applyBorder="1" applyProtection="1">
      <protection locked="0"/>
    </xf>
    <xf numFmtId="0" fontId="11" fillId="0" borderId="3" xfId="0" applyFont="1" applyBorder="1" applyAlignment="1">
      <alignment horizontal="center" vertical="center"/>
    </xf>
    <xf numFmtId="49" fontId="11"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right"/>
      <protection locked="0"/>
    </xf>
    <xf numFmtId="0" fontId="11" fillId="0" borderId="10" xfId="0" applyFont="1" applyBorder="1" applyAlignment="1" applyProtection="1">
      <alignment horizontal="center" vertical="center"/>
      <protection locked="0"/>
    </xf>
    <xf numFmtId="0" fontId="11" fillId="0" borderId="10" xfId="0" applyFont="1" applyBorder="1" applyAlignment="1">
      <alignment horizontal="center" vertical="center" wrapText="1"/>
    </xf>
    <xf numFmtId="0" fontId="11" fillId="0" borderId="10" xfId="0" applyFont="1" applyBorder="1" applyAlignment="1" applyProtection="1">
      <alignment horizontal="center" vertical="center" wrapText="1"/>
      <protection locked="0"/>
    </xf>
    <xf numFmtId="177" fontId="7" fillId="0" borderId="2" xfId="7" applyNumberFormat="1" applyFont="1" applyBorder="1" applyAlignment="1">
      <alignment horizontal="center" vertical="center"/>
    </xf>
    <xf numFmtId="177" fontId="7" fillId="0" borderId="2" xfId="0" applyNumberFormat="1" applyFont="1" applyBorder="1" applyAlignment="1">
      <alignment horizontal="center" vertical="center"/>
    </xf>
    <xf numFmtId="0" fontId="3" fillId="0" borderId="11" xfId="0" applyFont="1" applyBorder="1" applyAlignment="1">
      <alignment horizontal="left" vertical="center" wrapText="1"/>
    </xf>
    <xf numFmtId="0" fontId="3" fillId="0" borderId="10" xfId="0" applyFont="1" applyBorder="1" applyAlignment="1">
      <alignment horizontal="left" vertical="center" wrapText="1"/>
    </xf>
    <xf numFmtId="3" fontId="3" fillId="0" borderId="10" xfId="0" applyNumberFormat="1" applyFont="1" applyBorder="1" applyAlignment="1">
      <alignment horizontal="right" vertical="center"/>
    </xf>
    <xf numFmtId="0" fontId="3" fillId="0" borderId="10" xfId="0" applyFont="1" applyBorder="1" applyAlignment="1" applyProtection="1">
      <alignment horizontal="left" vertical="center"/>
      <protection locked="0"/>
    </xf>
    <xf numFmtId="0" fontId="2" fillId="0" borderId="1" xfId="0" applyFont="1" applyBorder="1" applyAlignment="1">
      <alignment wrapText="1"/>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right" vertical="center" wrapText="1"/>
      <protection locked="0"/>
    </xf>
    <xf numFmtId="0" fontId="11" fillId="0" borderId="1" xfId="0" applyFont="1" applyBorder="1" applyAlignment="1">
      <alignment wrapText="1"/>
    </xf>
    <xf numFmtId="0" fontId="3" fillId="0" borderId="1" xfId="0" applyFont="1" applyBorder="1" applyAlignment="1" applyProtection="1">
      <alignment horizontal="right" wrapText="1"/>
      <protection locked="0"/>
    </xf>
    <xf numFmtId="0" fontId="11" fillId="0" borderId="13" xfId="0" applyFont="1" applyBorder="1" applyAlignment="1">
      <alignment horizontal="center" vertical="center" wrapText="1"/>
    </xf>
    <xf numFmtId="0" fontId="2" fillId="0" borderId="11"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3" fontId="3" fillId="2" borderId="2" xfId="0" applyNumberFormat="1" applyFont="1" applyFill="1" applyBorder="1" applyAlignment="1" applyProtection="1">
      <alignment horizontal="right" vertical="center"/>
      <protection locked="0"/>
    </xf>
    <xf numFmtId="4" fontId="3" fillId="0" borderId="2" xfId="0" applyNumberFormat="1" applyFont="1" applyBorder="1" applyAlignment="1" applyProtection="1">
      <alignment horizontal="right" vertical="center"/>
      <protection locked="0"/>
    </xf>
    <xf numFmtId="4" fontId="3" fillId="0" borderId="2" xfId="0" applyNumberFormat="1" applyFont="1" applyBorder="1" applyAlignment="1">
      <alignment horizontal="right" vertical="center" wrapText="1"/>
    </xf>
    <xf numFmtId="4" fontId="7" fillId="0" borderId="2" xfId="1" applyNumberFormat="1" applyFont="1" applyBorder="1">
      <alignment horizontal="right" vertical="center"/>
    </xf>
    <xf numFmtId="4" fontId="3" fillId="0" borderId="2" xfId="0" applyNumberFormat="1" applyFont="1" applyBorder="1" applyAlignment="1" applyProtection="1">
      <alignment horizontal="right" vertical="center" wrapText="1"/>
      <protection locked="0"/>
    </xf>
    <xf numFmtId="0" fontId="3" fillId="0" borderId="2" xfId="0" applyFont="1" applyBorder="1" applyAlignment="1" applyProtection="1">
      <alignment horizontal="left" vertical="center"/>
      <protection locked="0"/>
    </xf>
    <xf numFmtId="0" fontId="16" fillId="0" borderId="1" xfId="8" applyFont="1" applyFill="1" applyBorder="1" applyAlignment="1" applyProtection="1"/>
    <xf numFmtId="0" fontId="19" fillId="0" borderId="1" xfId="0" applyFont="1" applyBorder="1"/>
    <xf numFmtId="0" fontId="4" fillId="2" borderId="1" xfId="0" quotePrefix="1" applyFont="1" applyFill="1" applyBorder="1" applyAlignment="1" applyProtection="1">
      <alignment horizontal="center" vertical="center" wrapText="1"/>
      <protection locked="0"/>
    </xf>
    <xf numFmtId="0" fontId="0" fillId="0" borderId="1" xfId="0" applyFont="1" applyBorder="1"/>
    <xf numFmtId="0" fontId="3" fillId="2" borderId="1" xfId="0" applyFont="1" applyFill="1" applyBorder="1" applyAlignment="1" applyProtection="1">
      <alignment horizontal="left" vertical="center" wrapText="1"/>
      <protection locked="0"/>
    </xf>
    <xf numFmtId="0" fontId="5" fillId="2" borderId="1" xfId="0" applyFont="1" applyFill="1" applyBorder="1" applyAlignment="1">
      <alignment horizontal="left" vertical="center"/>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 fillId="0" borderId="8" xfId="0" applyFont="1" applyBorder="1" applyAlignment="1" applyProtection="1">
      <alignment horizontal="center" vertical="center" wrapText="1"/>
      <protection locked="0"/>
    </xf>
    <xf numFmtId="0" fontId="3" fillId="2" borderId="10"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4"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 fillId="2" borderId="11" xfId="0" applyFont="1" applyFill="1" applyBorder="1" applyAlignment="1">
      <alignment horizontal="left" vertical="center"/>
    </xf>
    <xf numFmtId="0" fontId="2" fillId="0" borderId="4" xfId="0" applyFont="1" applyBorder="1" applyAlignment="1" applyProtection="1">
      <alignment horizontal="center" vertical="center" wrapText="1"/>
      <protection locked="0"/>
    </xf>
    <xf numFmtId="0" fontId="3" fillId="2" borderId="10" xfId="0" applyFont="1" applyFill="1" applyBorder="1" applyAlignment="1">
      <alignment horizontal="left" vertical="center"/>
    </xf>
    <xf numFmtId="0" fontId="3" fillId="2" borderId="10" xfId="0" applyFont="1" applyFill="1" applyBorder="1" applyAlignment="1">
      <alignment horizontal="right" vertical="center"/>
    </xf>
    <xf numFmtId="0" fontId="2" fillId="0" borderId="9"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2" borderId="1" xfId="0" applyFont="1" applyFill="1" applyBorder="1" applyAlignment="1" applyProtection="1">
      <alignment horizontal="right" vertical="center" wrapText="1"/>
      <protection locked="0"/>
    </xf>
    <xf numFmtId="0" fontId="3" fillId="2" borderId="12" xfId="0" applyFont="1" applyFill="1" applyBorder="1" applyAlignment="1">
      <alignment horizontal="center" vertical="center" wrapText="1"/>
    </xf>
    <xf numFmtId="0" fontId="3" fillId="2" borderId="6" xfId="0" applyFont="1" applyFill="1" applyBorder="1" applyAlignment="1">
      <alignment horizontal="left" vertical="center"/>
    </xf>
    <xf numFmtId="0" fontId="6" fillId="0" borderId="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6" fillId="2" borderId="11" xfId="0" applyFont="1" applyFill="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pplyProtection="1">
      <alignment horizontal="center" vertical="center"/>
      <protection locked="0"/>
    </xf>
    <xf numFmtId="0" fontId="10" fillId="0" borderId="1" xfId="0" applyFont="1" applyBorder="1" applyAlignment="1">
      <alignment horizontal="center" vertical="center"/>
    </xf>
    <xf numFmtId="49" fontId="11" fillId="0" borderId="12"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pplyProtection="1">
      <alignment horizontal="center" vertical="center"/>
      <protection locked="0"/>
    </xf>
    <xf numFmtId="0" fontId="11" fillId="0" borderId="11" xfId="0" applyFont="1" applyBorder="1" applyAlignment="1">
      <alignment horizontal="center" vertical="center"/>
    </xf>
    <xf numFmtId="0" fontId="12" fillId="0" borderId="1" xfId="0" applyFont="1" applyBorder="1" applyAlignment="1">
      <alignment horizontal="center" vertical="center"/>
    </xf>
    <xf numFmtId="0" fontId="5" fillId="0" borderId="1" xfId="0" applyFont="1" applyBorder="1"/>
    <xf numFmtId="0" fontId="5" fillId="0" borderId="1" xfId="0" applyFont="1" applyBorder="1" applyProtection="1">
      <protection locked="0"/>
    </xf>
    <xf numFmtId="0" fontId="3" fillId="0" borderId="1" xfId="0" applyFont="1" applyBorder="1" applyAlignment="1">
      <alignment horizontal="left" vertical="center"/>
    </xf>
    <xf numFmtId="0" fontId="2" fillId="2" borderId="1" xfId="0" applyFont="1" applyFill="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5" fillId="2" borderId="2" xfId="0" applyFont="1" applyFill="1" applyBorder="1" applyAlignment="1" applyProtection="1">
      <alignment vertical="top" wrapText="1"/>
      <protection locked="0"/>
    </xf>
    <xf numFmtId="0" fontId="2" fillId="2" borderId="2" xfId="0" applyFont="1" applyFill="1" applyBorder="1" applyAlignment="1" applyProtection="1">
      <alignment horizontal="right" vertical="center" wrapText="1"/>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right" vertical="center"/>
      <protection locked="0"/>
    </xf>
    <xf numFmtId="0" fontId="2" fillId="0" borderId="12" xfId="0" applyFont="1" applyBorder="1" applyAlignment="1" applyProtection="1">
      <alignment horizontal="center" vertical="center" wrapText="1"/>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11" fillId="0" borderId="5" xfId="0" applyFont="1" applyBorder="1" applyAlignment="1" applyProtection="1">
      <alignment horizontal="center" vertical="center"/>
      <protection locked="0"/>
    </xf>
    <xf numFmtId="0" fontId="11" fillId="0" borderId="5"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11" xfId="0" applyFont="1" applyBorder="1" applyAlignment="1" applyProtection="1">
      <alignment horizontal="center" vertical="center"/>
      <protection locked="0"/>
    </xf>
    <xf numFmtId="0" fontId="11" fillId="0" borderId="3" xfId="0" applyFont="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13"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7"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protection locked="0"/>
    </xf>
    <xf numFmtId="0" fontId="11" fillId="0" borderId="6" xfId="0" applyFont="1" applyBorder="1" applyAlignment="1" applyProtection="1">
      <alignment horizontal="center" vertical="center" wrapText="1"/>
      <protection locked="0"/>
    </xf>
    <xf numFmtId="0" fontId="11" fillId="0" borderId="12" xfId="0" applyFont="1" applyBorder="1" applyAlignment="1">
      <alignment horizontal="center" vertical="center"/>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3" fillId="0" borderId="5" xfId="0" applyFont="1" applyBorder="1" applyAlignment="1">
      <alignment horizontal="left" vertical="center"/>
    </xf>
    <xf numFmtId="0" fontId="11" fillId="0" borderId="3" xfId="0" applyFont="1" applyBorder="1" applyAlignment="1">
      <alignment horizontal="center" vertical="center" wrapText="1"/>
    </xf>
    <xf numFmtId="0" fontId="11" fillId="0" borderId="13" xfId="0" applyFont="1" applyBorder="1" applyAlignment="1">
      <alignment horizontal="center" vertical="center"/>
    </xf>
    <xf numFmtId="0" fontId="11" fillId="0" borderId="14" xfId="0" applyFont="1" applyBorder="1" applyAlignment="1" applyProtection="1">
      <alignment horizontal="center" vertical="center" wrapText="1"/>
      <protection locked="0"/>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 xfId="0" applyFont="1" applyBorder="1" applyAlignment="1">
      <alignment horizontal="left" vertical="center"/>
    </xf>
    <xf numFmtId="0" fontId="11" fillId="2" borderId="3" xfId="0" applyFont="1" applyFill="1" applyBorder="1" applyAlignment="1">
      <alignment horizontal="center" vertical="center"/>
    </xf>
    <xf numFmtId="0" fontId="14" fillId="0" borderId="1" xfId="0" quotePrefix="1" applyFont="1" applyBorder="1" applyAlignment="1">
      <alignment horizontal="center" vertical="center"/>
    </xf>
    <xf numFmtId="0" fontId="3" fillId="0" borderId="2" xfId="0" applyFont="1" applyBorder="1" applyAlignment="1">
      <alignment horizontal="left" vertical="center" wrapText="1" indent="1"/>
    </xf>
    <xf numFmtId="0" fontId="3" fillId="2" borderId="2" xfId="0" applyFont="1" applyFill="1" applyBorder="1" applyAlignment="1" applyProtection="1">
      <alignment horizontal="left" vertical="center" wrapText="1"/>
      <protection locked="0"/>
    </xf>
    <xf numFmtId="0" fontId="10" fillId="0" borderId="1" xfId="0" quotePrefix="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wrapText="1"/>
      <protection locked="0"/>
    </xf>
    <xf numFmtId="49" fontId="11" fillId="0" borderId="7" xfId="0" applyNumberFormat="1" applyFont="1" applyBorder="1" applyAlignment="1" applyProtection="1">
      <alignment horizontal="center" vertical="center" wrapText="1"/>
      <protection locked="0"/>
    </xf>
    <xf numFmtId="0" fontId="15" fillId="0" borderId="1" xfId="0" applyFont="1" applyBorder="1" applyAlignment="1" applyProtection="1">
      <alignment horizontal="right"/>
      <protection locked="0"/>
    </xf>
    <xf numFmtId="0" fontId="3" fillId="0" borderId="14" xfId="0" applyFont="1" applyBorder="1" applyAlignment="1">
      <alignment horizontal="center" vertical="center"/>
    </xf>
    <xf numFmtId="0" fontId="3" fillId="0" borderId="9" xfId="0" applyFont="1" applyBorder="1" applyAlignment="1">
      <alignment horizontal="left" vertical="center"/>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9" xfId="0" applyFont="1" applyBorder="1" applyAlignment="1" applyProtection="1">
      <alignment horizontal="center" vertical="center"/>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4"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 xfId="0" applyFont="1" applyBorder="1"/>
    <xf numFmtId="0" fontId="11" fillId="0" borderId="8"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3" fillId="0" borderId="9" xfId="0" applyFont="1" applyBorder="1" applyAlignment="1" applyProtection="1">
      <alignment horizontal="left" vertical="center"/>
      <protection locked="0"/>
    </xf>
    <xf numFmtId="0" fontId="11" fillId="0" borderId="4"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4"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wrapText="1"/>
    </xf>
    <xf numFmtId="0" fontId="11" fillId="0" borderId="1" xfId="0" applyFont="1" applyBorder="1" applyProtection="1">
      <protection locked="0"/>
    </xf>
    <xf numFmtId="0" fontId="11" fillId="0" borderId="1" xfId="0" applyFont="1" applyBorder="1" applyAlignment="1">
      <alignment wrapText="1"/>
    </xf>
    <xf numFmtId="0" fontId="2" fillId="0" borderId="1" xfId="0" applyFont="1" applyBorder="1" applyAlignment="1">
      <alignment horizontal="right" wrapText="1"/>
    </xf>
    <xf numFmtId="0" fontId="2" fillId="0" borderId="1" xfId="0" applyFont="1" applyBorder="1" applyAlignment="1">
      <alignment wrapText="1"/>
    </xf>
    <xf numFmtId="0" fontId="14" fillId="0" borderId="1" xfId="0"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pplyProtection="1">
      <alignment horizontal="left"/>
      <protection locked="0"/>
    </xf>
    <xf numFmtId="0" fontId="3" fillId="0" borderId="2" xfId="0" applyFont="1" applyBorder="1" applyAlignment="1">
      <alignment horizontal="left"/>
    </xf>
    <xf numFmtId="0" fontId="3" fillId="2" borderId="2" xfId="0" applyFont="1" applyFill="1" applyBorder="1" applyAlignment="1">
      <alignment horizontal="left" vertical="center"/>
    </xf>
    <xf numFmtId="3" fontId="3" fillId="2" borderId="2" xfId="0" applyNumberFormat="1" applyFont="1" applyFill="1" applyBorder="1" applyAlignment="1" applyProtection="1">
      <alignment horizontal="left" vertical="center"/>
      <protection locked="0"/>
    </xf>
    <xf numFmtId="4" fontId="3" fillId="0" borderId="2" xfId="0" applyNumberFormat="1" applyFont="1" applyBorder="1" applyAlignment="1" applyProtection="1">
      <alignment horizontal="left" vertical="center"/>
      <protection locked="0"/>
    </xf>
    <xf numFmtId="0" fontId="3" fillId="0" borderId="2" xfId="0" applyFont="1" applyBorder="1" applyAlignment="1">
      <alignment horizontal="center" vertical="center"/>
    </xf>
    <xf numFmtId="0" fontId="3" fillId="2" borderId="2" xfId="0" applyFont="1" applyFill="1" applyBorder="1" applyAlignment="1">
      <alignment horizontal="right" vertical="center"/>
    </xf>
    <xf numFmtId="0" fontId="3" fillId="2" borderId="1" xfId="0" applyFont="1" applyFill="1" applyBorder="1" applyAlignment="1" applyProtection="1">
      <alignment horizontal="right" vertical="top" wrapText="1"/>
      <protection locked="0"/>
    </xf>
    <xf numFmtId="0" fontId="5" fillId="0" borderId="1" xfId="0" applyFont="1" applyBorder="1" applyAlignment="1" applyProtection="1">
      <alignment vertical="top"/>
      <protection locked="0"/>
    </xf>
    <xf numFmtId="0" fontId="5" fillId="0" borderId="1" xfId="0" applyFont="1" applyBorder="1" applyAlignment="1">
      <alignment vertical="top"/>
    </xf>
    <xf numFmtId="0" fontId="2" fillId="2" borderId="1" xfId="0" applyFont="1" applyFill="1" applyBorder="1" applyAlignment="1" applyProtection="1">
      <alignment horizontal="right" vertical="center"/>
      <protection locked="0"/>
    </xf>
    <xf numFmtId="0" fontId="2" fillId="0" borderId="2" xfId="0" applyFont="1" applyBorder="1" applyAlignment="1" applyProtection="1">
      <alignment horizontal="center" vertical="center"/>
      <protection locked="0"/>
    </xf>
    <xf numFmtId="0" fontId="13" fillId="0" borderId="1" xfId="0" quotePrefix="1" applyFont="1" applyBorder="1" applyAlignment="1">
      <alignment horizontal="center" vertical="center"/>
    </xf>
    <xf numFmtId="0" fontId="3" fillId="0" borderId="12" xfId="0" applyFont="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11" fillId="0" borderId="3" xfId="0" applyFont="1" applyBorder="1" applyAlignment="1">
      <alignment horizontal="center" vertical="center"/>
    </xf>
  </cellXfs>
  <cellStyles count="10">
    <cellStyle name="DateStyle" xfId="4"/>
    <cellStyle name="DateTimeStyle" xfId="5"/>
    <cellStyle name="IntegralNumberStyle" xfId="7"/>
    <cellStyle name="MoneyStyle" xfId="1"/>
    <cellStyle name="Normal" xfId="8"/>
    <cellStyle name="NumberStyle" xfId="1"/>
    <cellStyle name="PercentStyle" xfId="6"/>
    <cellStyle name="TextStyle" xfId="2"/>
    <cellStyle name="TimeStyle" xfId="3"/>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6"/>
  <sheetViews>
    <sheetView showGridLines="0" showZeros="0" workbookViewId="0"/>
  </sheetViews>
  <sheetFormatPr defaultColWidth="8.625" defaultRowHeight="12.75" customHeight="1"/>
  <cols>
    <col min="1" max="4" width="41" customWidth="1"/>
  </cols>
  <sheetData>
    <row r="1" spans="1:4" ht="15" customHeight="1">
      <c r="A1" s="1"/>
      <c r="B1" s="1"/>
      <c r="C1" s="1"/>
      <c r="D1" s="2" t="s">
        <v>0</v>
      </c>
    </row>
    <row r="2" spans="1:4" ht="41.25" customHeight="1">
      <c r="A2" s="89" t="str">
        <f>"2026"&amp;"年部门财务收支预算总表"</f>
        <v>2026年部门财务收支预算总表</v>
      </c>
      <c r="B2" s="90"/>
      <c r="C2" s="90"/>
      <c r="D2" s="90"/>
    </row>
    <row r="3" spans="1:4" ht="17.25" customHeight="1">
      <c r="A3" s="91" t="str">
        <f>"单位名称："&amp;"宜良县第二中学"</f>
        <v>单位名称：宜良县第二中学</v>
      </c>
      <c r="B3" s="92"/>
      <c r="D3" s="3" t="s">
        <v>1</v>
      </c>
    </row>
    <row r="4" spans="1:4" ht="23.25" customHeight="1">
      <c r="A4" s="93" t="s">
        <v>2</v>
      </c>
      <c r="B4" s="94"/>
      <c r="C4" s="93" t="s">
        <v>3</v>
      </c>
      <c r="D4" s="94"/>
    </row>
    <row r="5" spans="1:4" ht="24" customHeight="1">
      <c r="A5" s="4" t="s">
        <v>4</v>
      </c>
      <c r="B5" s="4" t="s">
        <v>5</v>
      </c>
      <c r="C5" s="4" t="s">
        <v>6</v>
      </c>
      <c r="D5" s="4" t="s">
        <v>5</v>
      </c>
    </row>
    <row r="6" spans="1:4" ht="17.25" customHeight="1">
      <c r="A6" s="5" t="s">
        <v>7</v>
      </c>
      <c r="B6" s="6">
        <v>50500069.75</v>
      </c>
      <c r="C6" s="5" t="s">
        <v>8</v>
      </c>
      <c r="D6" s="6"/>
    </row>
    <row r="7" spans="1:4" ht="17.25" customHeight="1">
      <c r="A7" s="5" t="s">
        <v>9</v>
      </c>
      <c r="B7" s="6"/>
      <c r="C7" s="5" t="s">
        <v>10</v>
      </c>
      <c r="D7" s="6"/>
    </row>
    <row r="8" spans="1:4" ht="17.25" customHeight="1">
      <c r="A8" s="5" t="s">
        <v>11</v>
      </c>
      <c r="B8" s="6"/>
      <c r="C8" s="7" t="s">
        <v>12</v>
      </c>
      <c r="D8" s="6"/>
    </row>
    <row r="9" spans="1:4" ht="17.25" customHeight="1">
      <c r="A9" s="5" t="s">
        <v>13</v>
      </c>
      <c r="B9" s="6">
        <v>1900000</v>
      </c>
      <c r="C9" s="7" t="s">
        <v>14</v>
      </c>
      <c r="D9" s="6"/>
    </row>
    <row r="10" spans="1:4" ht="17.25" customHeight="1">
      <c r="A10" s="5" t="s">
        <v>15</v>
      </c>
      <c r="B10" s="6">
        <v>300000</v>
      </c>
      <c r="C10" s="7" t="s">
        <v>16</v>
      </c>
      <c r="D10" s="6">
        <v>35777893.600000001</v>
      </c>
    </row>
    <row r="11" spans="1:4" ht="17.25" customHeight="1">
      <c r="A11" s="5" t="s">
        <v>17</v>
      </c>
      <c r="B11" s="6"/>
      <c r="C11" s="7" t="s">
        <v>18</v>
      </c>
      <c r="D11" s="6"/>
    </row>
    <row r="12" spans="1:4" ht="17.25" customHeight="1">
      <c r="A12" s="5" t="s">
        <v>19</v>
      </c>
      <c r="B12" s="6"/>
      <c r="C12" s="8" t="s">
        <v>20</v>
      </c>
      <c r="D12" s="6"/>
    </row>
    <row r="13" spans="1:4" ht="17.25" customHeight="1">
      <c r="A13" s="5" t="s">
        <v>21</v>
      </c>
      <c r="B13" s="6"/>
      <c r="C13" s="8" t="s">
        <v>22</v>
      </c>
      <c r="D13" s="6">
        <v>8955545.4499999993</v>
      </c>
    </row>
    <row r="14" spans="1:4" ht="17.25" customHeight="1">
      <c r="A14" s="5" t="s">
        <v>23</v>
      </c>
      <c r="B14" s="6"/>
      <c r="C14" s="8" t="s">
        <v>24</v>
      </c>
      <c r="D14" s="6">
        <v>4551852.7</v>
      </c>
    </row>
    <row r="15" spans="1:4" ht="17.25" customHeight="1">
      <c r="A15" s="5" t="s">
        <v>25</v>
      </c>
      <c r="B15" s="6">
        <v>300000</v>
      </c>
      <c r="C15" s="8" t="s">
        <v>26</v>
      </c>
      <c r="D15" s="6"/>
    </row>
    <row r="16" spans="1:4" ht="17.25" customHeight="1">
      <c r="A16" s="9"/>
      <c r="B16" s="6"/>
      <c r="C16" s="8" t="s">
        <v>27</v>
      </c>
      <c r="D16" s="6"/>
    </row>
    <row r="17" spans="1:4" ht="17.25" customHeight="1">
      <c r="A17" s="10"/>
      <c r="B17" s="6"/>
      <c r="C17" s="8" t="s">
        <v>28</v>
      </c>
      <c r="D17" s="6"/>
    </row>
    <row r="18" spans="1:4" ht="17.25" customHeight="1">
      <c r="A18" s="10"/>
      <c r="B18" s="6"/>
      <c r="C18" s="8" t="s">
        <v>29</v>
      </c>
      <c r="D18" s="6"/>
    </row>
    <row r="19" spans="1:4" ht="17.25" customHeight="1">
      <c r="A19" s="10"/>
      <c r="B19" s="6"/>
      <c r="C19" s="8" t="s">
        <v>30</v>
      </c>
      <c r="D19" s="6"/>
    </row>
    <row r="20" spans="1:4" ht="17.25" customHeight="1">
      <c r="A20" s="10"/>
      <c r="B20" s="6"/>
      <c r="C20" s="8" t="s">
        <v>31</v>
      </c>
      <c r="D20" s="6"/>
    </row>
    <row r="21" spans="1:4" ht="17.25" customHeight="1">
      <c r="A21" s="10"/>
      <c r="B21" s="6"/>
      <c r="C21" s="8" t="s">
        <v>32</v>
      </c>
      <c r="D21" s="6"/>
    </row>
    <row r="22" spans="1:4" ht="17.25" customHeight="1">
      <c r="A22" s="10"/>
      <c r="B22" s="6"/>
      <c r="C22" s="8" t="s">
        <v>33</v>
      </c>
      <c r="D22" s="6"/>
    </row>
    <row r="23" spans="1:4" ht="17.25" customHeight="1">
      <c r="A23" s="10"/>
      <c r="B23" s="6"/>
      <c r="C23" s="8" t="s">
        <v>34</v>
      </c>
      <c r="D23" s="6"/>
    </row>
    <row r="24" spans="1:4" ht="17.25" customHeight="1">
      <c r="A24" s="10"/>
      <c r="B24" s="6"/>
      <c r="C24" s="8" t="s">
        <v>35</v>
      </c>
      <c r="D24" s="6">
        <v>3414778</v>
      </c>
    </row>
    <row r="25" spans="1:4" ht="17.25" customHeight="1">
      <c r="A25" s="10"/>
      <c r="B25" s="6"/>
      <c r="C25" s="8" t="s">
        <v>36</v>
      </c>
      <c r="D25" s="6"/>
    </row>
    <row r="26" spans="1:4" ht="17.25" customHeight="1">
      <c r="A26" s="10"/>
      <c r="B26" s="6"/>
      <c r="C26" s="9" t="s">
        <v>37</v>
      </c>
      <c r="D26" s="6"/>
    </row>
    <row r="27" spans="1:4" ht="17.25" customHeight="1">
      <c r="A27" s="10"/>
      <c r="B27" s="6"/>
      <c r="C27" s="8" t="s">
        <v>38</v>
      </c>
      <c r="D27" s="6"/>
    </row>
    <row r="28" spans="1:4" ht="16.5" customHeight="1">
      <c r="A28" s="10"/>
      <c r="B28" s="6"/>
      <c r="C28" s="8" t="s">
        <v>39</v>
      </c>
      <c r="D28" s="6"/>
    </row>
    <row r="29" spans="1:4" ht="16.5" customHeight="1">
      <c r="A29" s="10"/>
      <c r="B29" s="6"/>
      <c r="C29" s="9" t="s">
        <v>40</v>
      </c>
      <c r="D29" s="6"/>
    </row>
    <row r="30" spans="1:4" ht="17.25" customHeight="1">
      <c r="A30" s="10"/>
      <c r="B30" s="6"/>
      <c r="C30" s="9" t="s">
        <v>41</v>
      </c>
      <c r="D30" s="6"/>
    </row>
    <row r="31" spans="1:4" ht="17.25" customHeight="1">
      <c r="A31" s="10"/>
      <c r="B31" s="6"/>
      <c r="C31" s="8" t="s">
        <v>42</v>
      </c>
      <c r="D31" s="6"/>
    </row>
    <row r="32" spans="1:4" ht="16.5" customHeight="1">
      <c r="A32" s="10" t="s">
        <v>43</v>
      </c>
      <c r="B32" s="6">
        <v>52700069.75</v>
      </c>
      <c r="C32" s="10" t="s">
        <v>44</v>
      </c>
      <c r="D32" s="6">
        <v>52700069.75</v>
      </c>
    </row>
    <row r="33" spans="1:4" ht="16.5" customHeight="1">
      <c r="A33" s="9" t="s">
        <v>45</v>
      </c>
      <c r="B33" s="6"/>
      <c r="C33" s="9" t="s">
        <v>46</v>
      </c>
      <c r="D33" s="6"/>
    </row>
    <row r="34" spans="1:4" ht="16.5" customHeight="1">
      <c r="A34" s="8" t="s">
        <v>47</v>
      </c>
      <c r="B34" s="6"/>
      <c r="C34" s="8" t="s">
        <v>47</v>
      </c>
      <c r="D34" s="6"/>
    </row>
    <row r="35" spans="1:4" ht="16.5" customHeight="1">
      <c r="A35" s="8" t="s">
        <v>48</v>
      </c>
      <c r="B35" s="6"/>
      <c r="C35" s="8" t="s">
        <v>48</v>
      </c>
      <c r="D35" s="6"/>
    </row>
    <row r="36" spans="1:4" ht="16.5" customHeight="1">
      <c r="A36" s="11" t="s">
        <v>49</v>
      </c>
      <c r="B36" s="6">
        <v>52700069.75</v>
      </c>
      <c r="C36" s="11" t="s">
        <v>50</v>
      </c>
      <c r="D36" s="6">
        <v>52700069.75</v>
      </c>
    </row>
  </sheetData>
  <mergeCells count="4">
    <mergeCell ref="A2:D2"/>
    <mergeCell ref="A3:B3"/>
    <mergeCell ref="A4:B4"/>
    <mergeCell ref="C4:D4"/>
  </mergeCells>
  <phoneticPr fontId="18"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10"/>
  <sheetViews>
    <sheetView showZeros="0" workbookViewId="0">
      <selection activeCell="A15" sqref="A15"/>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59">
        <v>1</v>
      </c>
      <c r="B1" s="60">
        <v>0</v>
      </c>
      <c r="C1" s="59">
        <v>1</v>
      </c>
      <c r="D1" s="29"/>
      <c r="E1" s="29"/>
      <c r="F1" s="52" t="s">
        <v>328</v>
      </c>
    </row>
    <row r="2" spans="1:6" ht="42" customHeight="1">
      <c r="A2" s="179" t="str">
        <f>"2026"&amp;"年部门政府性基金预算支出预算表"</f>
        <v>2026年部门政府性基金预算支出预算表</v>
      </c>
      <c r="B2" s="180" t="s">
        <v>329</v>
      </c>
      <c r="C2" s="181"/>
      <c r="D2" s="126"/>
      <c r="E2" s="126"/>
      <c r="F2" s="126"/>
    </row>
    <row r="3" spans="1:6" ht="13.5" customHeight="1">
      <c r="A3" s="160" t="str">
        <f>"单位名称："&amp;"宜良县第二中学"</f>
        <v>单位名称：宜良县第二中学</v>
      </c>
      <c r="B3" s="160" t="s">
        <v>330</v>
      </c>
      <c r="C3" s="185"/>
      <c r="D3" s="29"/>
      <c r="E3" s="29"/>
      <c r="F3" s="52" t="s">
        <v>1</v>
      </c>
    </row>
    <row r="4" spans="1:6" ht="19.5" customHeight="1">
      <c r="A4" s="136" t="s">
        <v>185</v>
      </c>
      <c r="B4" s="183" t="s">
        <v>71</v>
      </c>
      <c r="C4" s="136" t="s">
        <v>72</v>
      </c>
      <c r="D4" s="165" t="s">
        <v>331</v>
      </c>
      <c r="E4" s="134"/>
      <c r="F4" s="135"/>
    </row>
    <row r="5" spans="1:6" ht="18.75" customHeight="1">
      <c r="A5" s="163"/>
      <c r="B5" s="184"/>
      <c r="C5" s="163"/>
      <c r="D5" s="61" t="s">
        <v>54</v>
      </c>
      <c r="E5" s="46" t="s">
        <v>74</v>
      </c>
      <c r="F5" s="61" t="s">
        <v>75</v>
      </c>
    </row>
    <row r="6" spans="1:6" ht="18.75" customHeight="1">
      <c r="A6" s="56">
        <v>1</v>
      </c>
      <c r="B6" s="62" t="s">
        <v>82</v>
      </c>
      <c r="C6" s="56">
        <v>3</v>
      </c>
      <c r="D6" s="32">
        <v>4</v>
      </c>
      <c r="E6" s="32">
        <v>5</v>
      </c>
      <c r="F6" s="32">
        <v>6</v>
      </c>
    </row>
    <row r="7" spans="1:6" ht="21" customHeight="1">
      <c r="A7" s="15"/>
      <c r="B7" s="15"/>
      <c r="C7" s="15"/>
      <c r="D7" s="6"/>
      <c r="E7" s="6"/>
      <c r="F7" s="6"/>
    </row>
    <row r="8" spans="1:6" ht="21" customHeight="1">
      <c r="A8" s="15"/>
      <c r="B8" s="15"/>
      <c r="C8" s="15"/>
      <c r="D8" s="6"/>
      <c r="E8" s="6"/>
      <c r="F8" s="6"/>
    </row>
    <row r="9" spans="1:6" ht="18.75" customHeight="1">
      <c r="A9" s="102" t="s">
        <v>176</v>
      </c>
      <c r="B9" s="102" t="s">
        <v>176</v>
      </c>
      <c r="C9" s="182" t="s">
        <v>176</v>
      </c>
      <c r="D9" s="6"/>
      <c r="E9" s="6"/>
      <c r="F9" s="6"/>
    </row>
    <row r="10" spans="1:6" ht="14.25" customHeight="1">
      <c r="A10" s="88" t="s">
        <v>391</v>
      </c>
    </row>
  </sheetData>
  <mergeCells count="7">
    <mergeCell ref="A2:F2"/>
    <mergeCell ref="A9:C9"/>
    <mergeCell ref="D4:F4"/>
    <mergeCell ref="B4:B5"/>
    <mergeCell ref="C4:C5"/>
    <mergeCell ref="A4:A5"/>
    <mergeCell ref="A3:C3"/>
  </mergeCells>
  <phoneticPr fontId="18" type="noConversion"/>
  <printOptions horizontalCentered="1"/>
  <pageMargins left="0.37" right="0.37" top="0.56000000000000005" bottom="0.56000000000000005" header="0.48" footer="0.48"/>
  <pageSetup paperSize="9" scale="98"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Q12"/>
  <sheetViews>
    <sheetView showZeros="0" workbookViewId="0">
      <selection activeCell="B16" sqref="B16"/>
    </sheetView>
  </sheetViews>
  <sheetFormatPr defaultColWidth="9.125" defaultRowHeight="14.25" customHeight="1"/>
  <cols>
    <col min="1" max="1" width="32.625" customWidth="1"/>
    <col min="2" max="2" width="21.75" customWidth="1"/>
    <col min="3" max="3" width="35.25" customWidth="1"/>
    <col min="4" max="4" width="7.75" customWidth="1"/>
    <col min="5" max="5" width="11.125" customWidth="1"/>
    <col min="6" max="6" width="13.25" customWidth="1"/>
    <col min="7" max="16" width="20" customWidth="1"/>
    <col min="17" max="17" width="19.875" customWidth="1"/>
  </cols>
  <sheetData>
    <row r="1" spans="1:17" ht="15.75" customHeight="1">
      <c r="P1" s="43"/>
      <c r="Q1" s="43" t="s">
        <v>332</v>
      </c>
    </row>
    <row r="2" spans="1:17" ht="41.25" customHeight="1">
      <c r="A2" s="194" t="str">
        <f>"2026"&amp;"年部门政府采购预算表"</f>
        <v>2026年部门政府采购预算表</v>
      </c>
      <c r="B2" s="159"/>
      <c r="C2" s="159"/>
      <c r="D2" s="159"/>
      <c r="E2" s="159"/>
      <c r="F2" s="159"/>
      <c r="G2" s="159"/>
      <c r="H2" s="159"/>
      <c r="I2" s="159"/>
      <c r="J2" s="159"/>
      <c r="K2" s="158"/>
      <c r="L2" s="159"/>
      <c r="M2" s="159"/>
      <c r="N2" s="158"/>
      <c r="O2" s="159"/>
      <c r="P2" s="158"/>
      <c r="Q2" s="158"/>
    </row>
    <row r="3" spans="1:17" ht="18.75" customHeight="1">
      <c r="A3" s="141" t="str">
        <f>"单位名称："&amp;"宜良县第二中学"</f>
        <v>单位名称：宜良县第二中学</v>
      </c>
      <c r="B3" s="197"/>
      <c r="C3" s="197"/>
      <c r="D3" s="197"/>
      <c r="E3" s="197"/>
      <c r="F3" s="197"/>
      <c r="G3" s="45"/>
      <c r="H3" s="45"/>
      <c r="I3" s="45"/>
      <c r="J3" s="45"/>
      <c r="P3" s="63"/>
      <c r="Q3" s="52" t="s">
        <v>1</v>
      </c>
    </row>
    <row r="4" spans="1:17" ht="15.75" customHeight="1">
      <c r="A4" s="169" t="s">
        <v>333</v>
      </c>
      <c r="B4" s="195" t="s">
        <v>334</v>
      </c>
      <c r="C4" s="195" t="s">
        <v>335</v>
      </c>
      <c r="D4" s="195" t="s">
        <v>336</v>
      </c>
      <c r="E4" s="195" t="s">
        <v>337</v>
      </c>
      <c r="F4" s="195" t="s">
        <v>338</v>
      </c>
      <c r="G4" s="196" t="s">
        <v>192</v>
      </c>
      <c r="H4" s="196"/>
      <c r="I4" s="196"/>
      <c r="J4" s="196"/>
      <c r="K4" s="152"/>
      <c r="L4" s="196"/>
      <c r="M4" s="196"/>
      <c r="N4" s="151"/>
      <c r="O4" s="196"/>
      <c r="P4" s="152"/>
      <c r="Q4" s="153"/>
    </row>
    <row r="5" spans="1:17" ht="17.25" customHeight="1">
      <c r="A5" s="172"/>
      <c r="B5" s="188"/>
      <c r="C5" s="188"/>
      <c r="D5" s="188"/>
      <c r="E5" s="188"/>
      <c r="F5" s="188"/>
      <c r="G5" s="188" t="s">
        <v>54</v>
      </c>
      <c r="H5" s="188" t="s">
        <v>57</v>
      </c>
      <c r="I5" s="188" t="s">
        <v>339</v>
      </c>
      <c r="J5" s="188" t="s">
        <v>340</v>
      </c>
      <c r="K5" s="198" t="s">
        <v>341</v>
      </c>
      <c r="L5" s="190" t="s">
        <v>342</v>
      </c>
      <c r="M5" s="190"/>
      <c r="N5" s="191"/>
      <c r="O5" s="190"/>
      <c r="P5" s="192"/>
      <c r="Q5" s="193"/>
    </row>
    <row r="6" spans="1:17" ht="54" customHeight="1">
      <c r="A6" s="173"/>
      <c r="B6" s="189"/>
      <c r="C6" s="189"/>
      <c r="D6" s="189"/>
      <c r="E6" s="189"/>
      <c r="F6" s="189"/>
      <c r="G6" s="189"/>
      <c r="H6" s="189" t="s">
        <v>56</v>
      </c>
      <c r="I6" s="189"/>
      <c r="J6" s="189"/>
      <c r="K6" s="199"/>
      <c r="L6" s="65" t="s">
        <v>56</v>
      </c>
      <c r="M6" s="65" t="s">
        <v>63</v>
      </c>
      <c r="N6" s="64" t="s">
        <v>64</v>
      </c>
      <c r="O6" s="65" t="s">
        <v>65</v>
      </c>
      <c r="P6" s="66" t="s">
        <v>66</v>
      </c>
      <c r="Q6" s="64" t="s">
        <v>67</v>
      </c>
    </row>
    <row r="7" spans="1:17" ht="18" customHeight="1">
      <c r="A7" s="67">
        <v>1</v>
      </c>
      <c r="B7" s="68">
        <v>2</v>
      </c>
      <c r="C7" s="67">
        <v>3</v>
      </c>
      <c r="D7" s="67">
        <v>4</v>
      </c>
      <c r="E7" s="68">
        <v>5</v>
      </c>
      <c r="F7" s="67">
        <v>6</v>
      </c>
      <c r="G7" s="67">
        <v>7</v>
      </c>
      <c r="H7" s="68">
        <v>8</v>
      </c>
      <c r="I7" s="67">
        <v>9</v>
      </c>
      <c r="J7" s="67">
        <v>10</v>
      </c>
      <c r="K7" s="68">
        <v>11</v>
      </c>
      <c r="L7" s="67">
        <v>12</v>
      </c>
      <c r="M7" s="67">
        <v>13</v>
      </c>
      <c r="N7" s="68">
        <v>14</v>
      </c>
      <c r="O7" s="67">
        <v>15</v>
      </c>
      <c r="P7" s="67">
        <v>16</v>
      </c>
      <c r="Q7" s="68">
        <v>17</v>
      </c>
    </row>
    <row r="8" spans="1:17" ht="21" customHeight="1">
      <c r="A8" s="69"/>
      <c r="B8" s="70"/>
      <c r="C8" s="70"/>
      <c r="D8" s="70"/>
      <c r="E8" s="71"/>
      <c r="F8" s="6"/>
      <c r="G8" s="6"/>
      <c r="H8" s="6"/>
      <c r="I8" s="6"/>
      <c r="J8" s="6"/>
      <c r="K8" s="6"/>
      <c r="L8" s="6"/>
      <c r="M8" s="6"/>
      <c r="N8" s="6"/>
      <c r="O8" s="6"/>
      <c r="P8" s="6"/>
      <c r="Q8" s="6"/>
    </row>
    <row r="9" spans="1:17" ht="21" customHeight="1">
      <c r="A9" s="72"/>
      <c r="B9" s="70"/>
      <c r="C9" s="70"/>
      <c r="D9" s="70"/>
      <c r="E9" s="71"/>
      <c r="F9" s="6"/>
      <c r="G9" s="6"/>
      <c r="H9" s="6"/>
      <c r="I9" s="6"/>
      <c r="J9" s="6"/>
      <c r="K9" s="6"/>
      <c r="L9" s="6"/>
      <c r="M9" s="6"/>
      <c r="N9" s="6"/>
      <c r="O9" s="6"/>
      <c r="P9" s="6"/>
      <c r="Q9" s="6"/>
    </row>
    <row r="10" spans="1:17" ht="21" customHeight="1">
      <c r="A10" s="72"/>
      <c r="B10" s="70"/>
      <c r="C10" s="70"/>
      <c r="D10" s="70"/>
      <c r="E10" s="71"/>
      <c r="F10" s="6"/>
      <c r="G10" s="6"/>
      <c r="H10" s="6"/>
      <c r="I10" s="6"/>
      <c r="J10" s="6"/>
      <c r="K10" s="6"/>
      <c r="L10" s="6"/>
      <c r="M10" s="6"/>
      <c r="N10" s="6"/>
      <c r="O10" s="6"/>
      <c r="P10" s="6"/>
      <c r="Q10" s="6"/>
    </row>
    <row r="11" spans="1:17" ht="21" customHeight="1">
      <c r="A11" s="186" t="s">
        <v>176</v>
      </c>
      <c r="B11" s="187"/>
      <c r="C11" s="187"/>
      <c r="D11" s="187"/>
      <c r="E11" s="109"/>
      <c r="F11" s="6"/>
      <c r="G11" s="6"/>
      <c r="H11" s="6"/>
      <c r="I11" s="6"/>
      <c r="J11" s="6"/>
      <c r="K11" s="6"/>
      <c r="L11" s="6"/>
      <c r="M11" s="6"/>
      <c r="N11" s="6"/>
      <c r="O11" s="6"/>
      <c r="P11" s="6"/>
      <c r="Q11" s="6"/>
    </row>
    <row r="12" spans="1:17" ht="14.25" customHeight="1">
      <c r="A12" s="88" t="s">
        <v>391</v>
      </c>
    </row>
  </sheetData>
  <mergeCells count="16">
    <mergeCell ref="A11:E11"/>
    <mergeCell ref="H5:H6"/>
    <mergeCell ref="L5:Q5"/>
    <mergeCell ref="A2:Q2"/>
    <mergeCell ref="A4:A6"/>
    <mergeCell ref="B4:B6"/>
    <mergeCell ref="C4:C6"/>
    <mergeCell ref="D4:D6"/>
    <mergeCell ref="E4:E6"/>
    <mergeCell ref="F4:F6"/>
    <mergeCell ref="G4:Q4"/>
    <mergeCell ref="I5:I6"/>
    <mergeCell ref="J5:J6"/>
    <mergeCell ref="A3:F3"/>
    <mergeCell ref="K5:K6"/>
    <mergeCell ref="G5:G6"/>
  </mergeCells>
  <phoneticPr fontId="18"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N12"/>
  <sheetViews>
    <sheetView showZeros="0" workbookViewId="0">
      <selection activeCell="A18" sqref="A18"/>
    </sheetView>
  </sheetViews>
  <sheetFormatPr defaultColWidth="9.125" defaultRowHeight="14.25" customHeight="1"/>
  <cols>
    <col min="1" max="3" width="39.125" customWidth="1"/>
    <col min="4" max="12" width="20.375" customWidth="1"/>
    <col min="13" max="14" width="20.25" customWidth="1"/>
  </cols>
  <sheetData>
    <row r="1" spans="1:14" ht="16.5" customHeight="1">
      <c r="A1" s="73"/>
      <c r="B1" s="42"/>
      <c r="C1" s="42"/>
      <c r="D1" s="73"/>
      <c r="E1" s="73"/>
      <c r="F1" s="73"/>
      <c r="G1" s="73"/>
      <c r="H1" s="74"/>
      <c r="I1" s="73"/>
      <c r="J1" s="73"/>
      <c r="K1" s="42"/>
      <c r="L1" s="73"/>
      <c r="M1" s="75"/>
      <c r="N1" s="75" t="s">
        <v>343</v>
      </c>
    </row>
    <row r="2" spans="1:14" ht="41.25" customHeight="1">
      <c r="A2" s="203" t="str">
        <f>"2026"&amp;"年部门政府购买服务预算表"</f>
        <v>2026年部门政府购买服务预算表</v>
      </c>
      <c r="B2" s="158"/>
      <c r="C2" s="158"/>
      <c r="D2" s="204"/>
      <c r="E2" s="204"/>
      <c r="F2" s="204"/>
      <c r="G2" s="204"/>
      <c r="H2" s="205"/>
      <c r="I2" s="204"/>
      <c r="J2" s="204"/>
      <c r="K2" s="158"/>
      <c r="L2" s="204"/>
      <c r="M2" s="205"/>
      <c r="N2" s="158"/>
    </row>
    <row r="3" spans="1:14" ht="22.5" customHeight="1">
      <c r="A3" s="206" t="str">
        <f>"单位名称："&amp;"宜良县第二中学"</f>
        <v>单位名称：宜良县第二中学</v>
      </c>
      <c r="B3" s="207"/>
      <c r="C3" s="207"/>
      <c r="D3" s="76"/>
      <c r="E3" s="76"/>
      <c r="F3" s="76"/>
      <c r="G3" s="76"/>
      <c r="H3" s="74"/>
      <c r="I3" s="73"/>
      <c r="J3" s="73"/>
      <c r="K3" s="42"/>
      <c r="L3" s="73"/>
      <c r="M3" s="77"/>
      <c r="N3" s="75" t="s">
        <v>1</v>
      </c>
    </row>
    <row r="4" spans="1:14" ht="24" customHeight="1">
      <c r="A4" s="169" t="s">
        <v>333</v>
      </c>
      <c r="B4" s="201" t="s">
        <v>344</v>
      </c>
      <c r="C4" s="201" t="s">
        <v>345</v>
      </c>
      <c r="D4" s="196" t="s">
        <v>192</v>
      </c>
      <c r="E4" s="196"/>
      <c r="F4" s="196"/>
      <c r="G4" s="196"/>
      <c r="H4" s="152"/>
      <c r="I4" s="196"/>
      <c r="J4" s="196"/>
      <c r="K4" s="151"/>
      <c r="L4" s="196"/>
      <c r="M4" s="152"/>
      <c r="N4" s="153"/>
    </row>
    <row r="5" spans="1:14" ht="24" customHeight="1">
      <c r="A5" s="172"/>
      <c r="B5" s="202"/>
      <c r="C5" s="202"/>
      <c r="D5" s="188" t="s">
        <v>54</v>
      </c>
      <c r="E5" s="188" t="s">
        <v>57</v>
      </c>
      <c r="F5" s="188" t="s">
        <v>339</v>
      </c>
      <c r="G5" s="188" t="s">
        <v>340</v>
      </c>
      <c r="H5" s="198" t="s">
        <v>341</v>
      </c>
      <c r="I5" s="190" t="s">
        <v>342</v>
      </c>
      <c r="J5" s="190"/>
      <c r="K5" s="191"/>
      <c r="L5" s="190"/>
      <c r="M5" s="192"/>
      <c r="N5" s="193"/>
    </row>
    <row r="6" spans="1:14" ht="54" customHeight="1">
      <c r="A6" s="173"/>
      <c r="B6" s="193"/>
      <c r="C6" s="193"/>
      <c r="D6" s="189"/>
      <c r="E6" s="189" t="s">
        <v>56</v>
      </c>
      <c r="F6" s="189"/>
      <c r="G6" s="189"/>
      <c r="H6" s="199"/>
      <c r="I6" s="65" t="s">
        <v>56</v>
      </c>
      <c r="J6" s="65" t="s">
        <v>63</v>
      </c>
      <c r="K6" s="64" t="s">
        <v>64</v>
      </c>
      <c r="L6" s="65" t="s">
        <v>65</v>
      </c>
      <c r="M6" s="66" t="s">
        <v>66</v>
      </c>
      <c r="N6" s="64" t="s">
        <v>67</v>
      </c>
    </row>
    <row r="7" spans="1:14" ht="17.25" customHeight="1">
      <c r="A7" s="31">
        <v>1</v>
      </c>
      <c r="B7" s="31">
        <v>2</v>
      </c>
      <c r="C7" s="31">
        <v>3</v>
      </c>
      <c r="D7" s="31">
        <v>4</v>
      </c>
      <c r="E7" s="31">
        <v>5</v>
      </c>
      <c r="F7" s="31">
        <v>6</v>
      </c>
      <c r="G7" s="31">
        <v>7</v>
      </c>
      <c r="H7" s="31">
        <v>8</v>
      </c>
      <c r="I7" s="31">
        <v>9</v>
      </c>
      <c r="J7" s="31">
        <v>10</v>
      </c>
      <c r="K7" s="31">
        <v>11</v>
      </c>
      <c r="L7" s="31">
        <v>12</v>
      </c>
      <c r="M7" s="31">
        <v>13</v>
      </c>
      <c r="N7" s="31">
        <v>14</v>
      </c>
    </row>
    <row r="8" spans="1:14" ht="21" customHeight="1">
      <c r="A8" s="69"/>
      <c r="B8" s="72"/>
      <c r="C8" s="72"/>
      <c r="D8" s="6"/>
      <c r="E8" s="6"/>
      <c r="F8" s="6"/>
      <c r="G8" s="6"/>
      <c r="H8" s="6"/>
      <c r="I8" s="6"/>
      <c r="J8" s="6"/>
      <c r="K8" s="6"/>
      <c r="L8" s="6"/>
      <c r="M8" s="6"/>
      <c r="N8" s="6"/>
    </row>
    <row r="9" spans="1:14" ht="21" customHeight="1">
      <c r="A9" s="72"/>
      <c r="B9" s="72"/>
      <c r="C9" s="72"/>
      <c r="D9" s="6"/>
      <c r="E9" s="6"/>
      <c r="F9" s="6"/>
      <c r="G9" s="6"/>
      <c r="H9" s="6"/>
      <c r="I9" s="6"/>
      <c r="J9" s="6"/>
      <c r="K9" s="6"/>
      <c r="L9" s="6"/>
      <c r="M9" s="6"/>
      <c r="N9" s="6"/>
    </row>
    <row r="10" spans="1:14" ht="21" customHeight="1">
      <c r="A10" s="72"/>
      <c r="B10" s="72"/>
      <c r="C10" s="72"/>
      <c r="D10" s="6"/>
      <c r="E10" s="6"/>
      <c r="F10" s="6"/>
      <c r="G10" s="6"/>
      <c r="H10" s="6"/>
      <c r="I10" s="6"/>
      <c r="J10" s="6"/>
      <c r="K10" s="6"/>
      <c r="L10" s="6"/>
      <c r="M10" s="6"/>
      <c r="N10" s="6"/>
    </row>
    <row r="11" spans="1:14" ht="21" customHeight="1">
      <c r="A11" s="186" t="s">
        <v>176</v>
      </c>
      <c r="B11" s="200"/>
      <c r="C11" s="200"/>
      <c r="D11" s="6"/>
      <c r="E11" s="6"/>
      <c r="F11" s="6"/>
      <c r="G11" s="6"/>
      <c r="H11" s="6"/>
      <c r="I11" s="6"/>
      <c r="J11" s="6"/>
      <c r="K11" s="6"/>
      <c r="L11" s="6"/>
      <c r="M11" s="6"/>
      <c r="N11" s="6"/>
    </row>
    <row r="12" spans="1:14" ht="14.25" customHeight="1">
      <c r="A12" s="88" t="s">
        <v>391</v>
      </c>
    </row>
  </sheetData>
  <mergeCells count="13">
    <mergeCell ref="A11:C11"/>
    <mergeCell ref="E5:E6"/>
    <mergeCell ref="B4:B6"/>
    <mergeCell ref="C4:C6"/>
    <mergeCell ref="A2:N2"/>
    <mergeCell ref="A4:A6"/>
    <mergeCell ref="D4:N4"/>
    <mergeCell ref="F5:F6"/>
    <mergeCell ref="G5:G6"/>
    <mergeCell ref="A3:C3"/>
    <mergeCell ref="H5:H6"/>
    <mergeCell ref="D5:D6"/>
    <mergeCell ref="I5:N5"/>
  </mergeCells>
  <phoneticPr fontId="18"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Y9"/>
  <sheetViews>
    <sheetView showZeros="0" workbookViewId="0">
      <selection activeCell="C14" sqref="C14"/>
    </sheetView>
  </sheetViews>
  <sheetFormatPr defaultColWidth="9.125" defaultRowHeight="14.25" customHeight="1"/>
  <cols>
    <col min="1" max="1" width="37.75" customWidth="1"/>
    <col min="2" max="25" width="20" customWidth="1"/>
  </cols>
  <sheetData>
    <row r="1" spans="1:25" ht="17.25" customHeight="1">
      <c r="D1" s="27"/>
      <c r="W1" s="43"/>
      <c r="X1" s="43"/>
      <c r="Y1" s="43" t="s">
        <v>346</v>
      </c>
    </row>
    <row r="2" spans="1:25" ht="41.25" customHeight="1">
      <c r="A2" s="194" t="s">
        <v>389</v>
      </c>
      <c r="B2" s="159"/>
      <c r="C2" s="159"/>
      <c r="D2" s="159"/>
      <c r="E2" s="159"/>
      <c r="F2" s="159"/>
      <c r="G2" s="159"/>
      <c r="H2" s="159"/>
      <c r="I2" s="159"/>
      <c r="J2" s="159"/>
      <c r="K2" s="159"/>
      <c r="L2" s="159"/>
      <c r="M2" s="159"/>
      <c r="N2" s="159"/>
      <c r="O2" s="159"/>
      <c r="P2" s="159"/>
      <c r="Q2" s="159"/>
      <c r="R2" s="159"/>
      <c r="S2" s="159"/>
      <c r="T2" s="159"/>
      <c r="U2" s="159"/>
      <c r="V2" s="159"/>
      <c r="W2" s="158"/>
      <c r="X2" s="158"/>
      <c r="Y2" s="158"/>
    </row>
    <row r="3" spans="1:25" ht="18" customHeight="1">
      <c r="A3" s="206" t="str">
        <f>"单位名称："&amp;"宜良县第二中学"</f>
        <v>单位名称：宜良县第二中学</v>
      </c>
      <c r="B3" s="208"/>
      <c r="C3" s="208"/>
      <c r="D3" s="209"/>
      <c r="E3" s="210"/>
      <c r="F3" s="210"/>
      <c r="G3" s="210"/>
      <c r="H3" s="210"/>
      <c r="I3" s="210"/>
      <c r="W3" s="63"/>
      <c r="X3" s="63"/>
      <c r="Y3" s="63" t="s">
        <v>1</v>
      </c>
    </row>
    <row r="4" spans="1:25" ht="19.5" customHeight="1">
      <c r="A4" s="175" t="s">
        <v>347</v>
      </c>
      <c r="B4" s="165" t="s">
        <v>192</v>
      </c>
      <c r="C4" s="134"/>
      <c r="D4" s="134"/>
      <c r="E4" s="165" t="s">
        <v>348</v>
      </c>
      <c r="F4" s="134"/>
      <c r="G4" s="134"/>
      <c r="H4" s="134"/>
      <c r="I4" s="134"/>
      <c r="J4" s="134"/>
      <c r="K4" s="134"/>
      <c r="L4" s="134"/>
      <c r="M4" s="134"/>
      <c r="N4" s="134"/>
      <c r="O4" s="134"/>
      <c r="P4" s="134"/>
      <c r="Q4" s="134"/>
      <c r="R4" s="134"/>
      <c r="S4" s="134"/>
      <c r="T4" s="134"/>
      <c r="U4" s="134"/>
      <c r="V4" s="134"/>
      <c r="W4" s="151"/>
      <c r="X4" s="153"/>
      <c r="Y4" s="153"/>
    </row>
    <row r="5" spans="1:25" ht="40.5" customHeight="1">
      <c r="A5" s="137"/>
      <c r="B5" s="47" t="s">
        <v>54</v>
      </c>
      <c r="C5" s="53" t="s">
        <v>57</v>
      </c>
      <c r="D5" s="78" t="s">
        <v>339</v>
      </c>
      <c r="E5" s="39" t="s">
        <v>349</v>
      </c>
      <c r="F5" s="39" t="s">
        <v>350</v>
      </c>
      <c r="G5" s="39" t="s">
        <v>351</v>
      </c>
      <c r="H5" s="39" t="s">
        <v>352</v>
      </c>
      <c r="I5" s="39" t="s">
        <v>353</v>
      </c>
      <c r="J5" s="39" t="s">
        <v>354</v>
      </c>
      <c r="K5" s="39" t="s">
        <v>355</v>
      </c>
      <c r="L5" s="39" t="s">
        <v>356</v>
      </c>
      <c r="M5" s="39" t="s">
        <v>357</v>
      </c>
      <c r="N5" s="39" t="s">
        <v>358</v>
      </c>
      <c r="O5" s="39" t="s">
        <v>359</v>
      </c>
      <c r="P5" s="39" t="s">
        <v>360</v>
      </c>
      <c r="Q5" s="39" t="s">
        <v>361</v>
      </c>
      <c r="R5" s="39" t="s">
        <v>362</v>
      </c>
      <c r="S5" s="39" t="s">
        <v>363</v>
      </c>
      <c r="T5" s="39" t="s">
        <v>364</v>
      </c>
      <c r="U5" s="39" t="s">
        <v>365</v>
      </c>
      <c r="V5" s="39" t="s">
        <v>366</v>
      </c>
      <c r="W5" s="39" t="s">
        <v>367</v>
      </c>
      <c r="X5" s="79" t="s">
        <v>368</v>
      </c>
      <c r="Y5" s="79" t="s">
        <v>369</v>
      </c>
    </row>
    <row r="6" spans="1:25" ht="19.5" customHeight="1">
      <c r="A6" s="55">
        <v>1</v>
      </c>
      <c r="B6" s="55">
        <v>2</v>
      </c>
      <c r="C6" s="55">
        <v>3</v>
      </c>
      <c r="D6" s="36">
        <v>4</v>
      </c>
      <c r="E6" s="48">
        <v>5</v>
      </c>
      <c r="F6" s="55">
        <v>6</v>
      </c>
      <c r="G6" s="55">
        <v>7</v>
      </c>
      <c r="H6" s="36">
        <v>8</v>
      </c>
      <c r="I6" s="55">
        <v>9</v>
      </c>
      <c r="J6" s="55">
        <v>10</v>
      </c>
      <c r="K6" s="55">
        <v>11</v>
      </c>
      <c r="L6" s="36">
        <v>12</v>
      </c>
      <c r="M6" s="55">
        <v>13</v>
      </c>
      <c r="N6" s="55">
        <v>14</v>
      </c>
      <c r="O6" s="55">
        <v>15</v>
      </c>
      <c r="P6" s="36">
        <v>16</v>
      </c>
      <c r="Q6" s="55">
        <v>17</v>
      </c>
      <c r="R6" s="55">
        <v>18</v>
      </c>
      <c r="S6" s="55">
        <v>19</v>
      </c>
      <c r="T6" s="36">
        <v>20</v>
      </c>
      <c r="U6" s="36">
        <v>21</v>
      </c>
      <c r="V6" s="36">
        <v>22</v>
      </c>
      <c r="W6" s="48">
        <v>23</v>
      </c>
      <c r="X6" s="48">
        <v>24</v>
      </c>
      <c r="Y6" s="48">
        <v>25</v>
      </c>
    </row>
    <row r="7" spans="1:25" ht="19.5" customHeight="1">
      <c r="A7" s="24"/>
      <c r="B7" s="6"/>
      <c r="C7" s="6"/>
      <c r="D7" s="6"/>
      <c r="E7" s="6"/>
      <c r="F7" s="6"/>
      <c r="G7" s="6"/>
      <c r="H7" s="6"/>
      <c r="I7" s="6"/>
      <c r="J7" s="6"/>
      <c r="K7" s="6"/>
      <c r="L7" s="6"/>
      <c r="M7" s="6"/>
      <c r="N7" s="6"/>
      <c r="O7" s="6"/>
      <c r="P7" s="6"/>
      <c r="Q7" s="6"/>
      <c r="R7" s="6"/>
      <c r="S7" s="6"/>
      <c r="T7" s="6"/>
      <c r="U7" s="6"/>
      <c r="V7" s="6"/>
      <c r="W7" s="6"/>
      <c r="X7" s="6"/>
      <c r="Y7" s="6"/>
    </row>
    <row r="8" spans="1:25" ht="19.5" customHeight="1">
      <c r="A8" s="23"/>
      <c r="B8" s="6"/>
      <c r="C8" s="6"/>
      <c r="D8" s="6"/>
      <c r="E8" s="6"/>
      <c r="F8" s="6"/>
      <c r="G8" s="6"/>
      <c r="H8" s="6"/>
      <c r="I8" s="6"/>
      <c r="J8" s="6"/>
      <c r="K8" s="6"/>
      <c r="L8" s="6"/>
      <c r="M8" s="6"/>
      <c r="N8" s="6"/>
      <c r="O8" s="6"/>
      <c r="P8" s="6"/>
      <c r="Q8" s="6"/>
      <c r="R8" s="6"/>
      <c r="S8" s="6"/>
      <c r="T8" s="6"/>
      <c r="U8" s="6"/>
      <c r="V8" s="6"/>
      <c r="W8" s="6"/>
      <c r="X8" s="6"/>
      <c r="Y8" s="6"/>
    </row>
    <row r="9" spans="1:25" ht="14.25" customHeight="1">
      <c r="A9" s="88" t="s">
        <v>391</v>
      </c>
    </row>
  </sheetData>
  <mergeCells count="5">
    <mergeCell ref="A2:Y2"/>
    <mergeCell ref="A4:A5"/>
    <mergeCell ref="B4:D4"/>
    <mergeCell ref="A3:I3"/>
    <mergeCell ref="E4:Y4"/>
  </mergeCells>
  <phoneticPr fontId="18" type="noConversion"/>
  <printOptions horizontalCentered="1"/>
  <pageMargins left="0.96" right="0.96" top="0.72" bottom="0.72" header="0" footer="0"/>
  <pageSetup paperSize="9" scale="57" orientation="landscape"/>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8"/>
  <sheetViews>
    <sheetView showZeros="0" workbookViewId="0">
      <selection activeCell="D10" sqref="D10"/>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43" t="s">
        <v>370</v>
      </c>
    </row>
    <row r="2" spans="1:10" ht="41.25" customHeight="1">
      <c r="A2" s="211" t="str">
        <f>"2026"&amp;"年对下转移支付绩效目标表"</f>
        <v>2026年对下转移支付绩效目标表</v>
      </c>
      <c r="B2" s="159"/>
      <c r="C2" s="159"/>
      <c r="D2" s="159"/>
      <c r="E2" s="159"/>
      <c r="F2" s="158"/>
      <c r="G2" s="159"/>
      <c r="H2" s="158"/>
      <c r="I2" s="158"/>
      <c r="J2" s="159"/>
    </row>
    <row r="3" spans="1:10" ht="17.25" customHeight="1">
      <c r="A3" s="160" t="str">
        <f>"单位名称："&amp;"宜良县第二中学"</f>
        <v>单位名称：宜良县第二中学</v>
      </c>
      <c r="B3" s="90"/>
      <c r="C3" s="90"/>
      <c r="D3" s="90"/>
      <c r="E3" s="90"/>
      <c r="F3" s="90"/>
      <c r="G3" s="90"/>
      <c r="H3" s="90"/>
    </row>
    <row r="4" spans="1:10" ht="44.25" customHeight="1">
      <c r="A4" s="54" t="s">
        <v>285</v>
      </c>
      <c r="B4" s="54" t="s">
        <v>286</v>
      </c>
      <c r="C4" s="54" t="s">
        <v>287</v>
      </c>
      <c r="D4" s="54" t="s">
        <v>288</v>
      </c>
      <c r="E4" s="54" t="s">
        <v>289</v>
      </c>
      <c r="F4" s="56" t="s">
        <v>290</v>
      </c>
      <c r="G4" s="54" t="s">
        <v>291</v>
      </c>
      <c r="H4" s="56" t="s">
        <v>292</v>
      </c>
      <c r="I4" s="56" t="s">
        <v>293</v>
      </c>
      <c r="J4" s="54" t="s">
        <v>294</v>
      </c>
    </row>
    <row r="5" spans="1:10" ht="14.25" customHeight="1">
      <c r="A5" s="54">
        <v>1</v>
      </c>
      <c r="B5" s="54">
        <v>2</v>
      </c>
      <c r="C5" s="54">
        <v>3</v>
      </c>
      <c r="D5" s="54">
        <v>4</v>
      </c>
      <c r="E5" s="54">
        <v>5</v>
      </c>
      <c r="F5" s="56">
        <v>6</v>
      </c>
      <c r="G5" s="54">
        <v>7</v>
      </c>
      <c r="H5" s="56">
        <v>8</v>
      </c>
      <c r="I5" s="56">
        <v>9</v>
      </c>
      <c r="J5" s="54">
        <v>10</v>
      </c>
    </row>
    <row r="6" spans="1:10" ht="42" customHeight="1">
      <c r="A6" s="24"/>
      <c r="B6" s="23"/>
      <c r="C6" s="23"/>
      <c r="D6" s="23"/>
      <c r="E6" s="58"/>
      <c r="F6" s="13"/>
      <c r="G6" s="58"/>
      <c r="H6" s="13"/>
      <c r="I6" s="13"/>
      <c r="J6" s="58"/>
    </row>
    <row r="7" spans="1:10" ht="42" customHeight="1">
      <c r="A7" s="24"/>
      <c r="B7" s="15"/>
      <c r="C7" s="15"/>
      <c r="D7" s="15"/>
      <c r="E7" s="24"/>
      <c r="F7" s="15"/>
      <c r="G7" s="24"/>
      <c r="H7" s="15"/>
      <c r="I7" s="15"/>
      <c r="J7" s="24"/>
    </row>
    <row r="8" spans="1:10" ht="12" customHeight="1">
      <c r="A8" s="88" t="s">
        <v>391</v>
      </c>
    </row>
  </sheetData>
  <mergeCells count="2">
    <mergeCell ref="A2:J2"/>
    <mergeCell ref="A3:H3"/>
  </mergeCells>
  <phoneticPr fontId="18"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H11"/>
  <sheetViews>
    <sheetView showZeros="0" workbookViewId="0">
      <selection activeCell="B16" sqref="B16"/>
    </sheetView>
  </sheetViews>
  <sheetFormatPr defaultColWidth="10.375" defaultRowHeight="14.25" customHeight="1"/>
  <cols>
    <col min="1" max="2" width="33.75" customWidth="1"/>
    <col min="3" max="3" width="45.625" customWidth="1"/>
    <col min="4" max="4" width="27.625" customWidth="1"/>
    <col min="5" max="5" width="21.75" customWidth="1"/>
    <col min="6" max="8" width="26.25" customWidth="1"/>
  </cols>
  <sheetData>
    <row r="1" spans="1:8" ht="14.25" customHeight="1">
      <c r="A1" s="220" t="s">
        <v>371</v>
      </c>
      <c r="B1" s="221"/>
      <c r="C1" s="222"/>
      <c r="D1" s="222"/>
      <c r="E1" s="222"/>
      <c r="F1" s="221"/>
      <c r="G1" s="221"/>
      <c r="H1" s="222"/>
    </row>
    <row r="2" spans="1:8" ht="41.25" customHeight="1">
      <c r="A2" s="98" t="str">
        <f>"2026"&amp;"年新增资产配置预算表"</f>
        <v>2026年新增资产配置预算表</v>
      </c>
      <c r="B2" s="140"/>
      <c r="C2" s="139"/>
      <c r="D2" s="139"/>
      <c r="E2" s="139"/>
      <c r="F2" s="140"/>
      <c r="G2" s="140"/>
      <c r="H2" s="139"/>
    </row>
    <row r="3" spans="1:8" ht="14.25" customHeight="1">
      <c r="A3" s="91" t="str">
        <f>"单位名称："&amp;"宜良县第二中学"</f>
        <v>单位名称：宜良县第二中学</v>
      </c>
      <c r="B3" s="223"/>
      <c r="C3" s="1"/>
      <c r="E3" s="37"/>
      <c r="F3" s="22"/>
      <c r="G3" s="22"/>
      <c r="H3" s="2" t="s">
        <v>1</v>
      </c>
    </row>
    <row r="4" spans="1:8" ht="28.5" customHeight="1">
      <c r="A4" s="143" t="s">
        <v>185</v>
      </c>
      <c r="B4" s="99" t="s">
        <v>372</v>
      </c>
      <c r="C4" s="143" t="s">
        <v>373</v>
      </c>
      <c r="D4" s="143" t="s">
        <v>374</v>
      </c>
      <c r="E4" s="143" t="s">
        <v>375</v>
      </c>
      <c r="F4" s="146" t="s">
        <v>376</v>
      </c>
      <c r="G4" s="224"/>
      <c r="H4" s="143"/>
    </row>
    <row r="5" spans="1:8" ht="21" customHeight="1">
      <c r="A5" s="99"/>
      <c r="B5" s="147"/>
      <c r="C5" s="145"/>
      <c r="D5" s="147"/>
      <c r="E5" s="147"/>
      <c r="F5" s="39" t="s">
        <v>337</v>
      </c>
      <c r="G5" s="39" t="s">
        <v>377</v>
      </c>
      <c r="H5" s="39" t="s">
        <v>378</v>
      </c>
    </row>
    <row r="6" spans="1:8" ht="17.25" customHeight="1">
      <c r="A6" s="17" t="s">
        <v>81</v>
      </c>
      <c r="B6" s="17">
        <v>2</v>
      </c>
      <c r="C6" s="58">
        <v>3</v>
      </c>
      <c r="D6" s="17">
        <v>4</v>
      </c>
      <c r="E6" s="80">
        <v>5</v>
      </c>
      <c r="F6" s="18">
        <v>6</v>
      </c>
      <c r="G6" s="58">
        <v>7</v>
      </c>
      <c r="H6" s="58">
        <v>8</v>
      </c>
    </row>
    <row r="7" spans="1:8" ht="19.5" customHeight="1">
      <c r="A7" s="19"/>
      <c r="B7" s="8"/>
      <c r="C7" s="24"/>
      <c r="D7" s="15"/>
      <c r="E7" s="18"/>
      <c r="F7" s="81"/>
      <c r="G7" s="82"/>
      <c r="H7" s="82"/>
    </row>
    <row r="8" spans="1:8" ht="19.5" customHeight="1">
      <c r="A8" s="19"/>
      <c r="B8" s="8"/>
      <c r="C8" s="24"/>
      <c r="D8" s="15"/>
      <c r="E8" s="18"/>
      <c r="F8" s="81"/>
      <c r="G8" s="82"/>
      <c r="H8" s="82"/>
    </row>
    <row r="9" spans="1:8" ht="19.5" customHeight="1">
      <c r="A9" s="218" t="s">
        <v>54</v>
      </c>
      <c r="B9" s="213"/>
      <c r="C9" s="214"/>
      <c r="D9" s="219"/>
      <c r="E9" s="219"/>
      <c r="F9" s="81"/>
      <c r="G9" s="82"/>
      <c r="H9" s="82"/>
    </row>
    <row r="10" spans="1:8" ht="19.5" customHeight="1">
      <c r="A10" s="212" t="s">
        <v>379</v>
      </c>
      <c r="B10" s="213"/>
      <c r="C10" s="214"/>
      <c r="D10" s="215"/>
      <c r="E10" s="215"/>
      <c r="F10" s="216"/>
      <c r="G10" s="217"/>
      <c r="H10" s="217"/>
    </row>
    <row r="11" spans="1:8" ht="14.25" customHeight="1">
      <c r="A11" s="88" t="s">
        <v>391</v>
      </c>
    </row>
  </sheetData>
  <mergeCells count="11">
    <mergeCell ref="A10:H10"/>
    <mergeCell ref="A9:E9"/>
    <mergeCell ref="A1:H1"/>
    <mergeCell ref="A2:H2"/>
    <mergeCell ref="A3:B3"/>
    <mergeCell ref="F4:H4"/>
    <mergeCell ref="E4:E5"/>
    <mergeCell ref="D4:D5"/>
    <mergeCell ref="C4:C5"/>
    <mergeCell ref="B4:B5"/>
    <mergeCell ref="A4:A5"/>
  </mergeCells>
  <phoneticPr fontId="18"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K11"/>
  <sheetViews>
    <sheetView showZeros="0" workbookViewId="0">
      <selection activeCell="B18" sqref="B18"/>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51"/>
      <c r="E1" s="51"/>
      <c r="F1" s="51"/>
      <c r="G1" s="51"/>
      <c r="K1" s="43" t="s">
        <v>380</v>
      </c>
    </row>
    <row r="2" spans="1:11" ht="41.25" customHeight="1">
      <c r="A2" s="225" t="str">
        <f>"2026"&amp;"年上级转移支付补助项目支出预算表"</f>
        <v>2026年上级转移支付补助项目支出预算表</v>
      </c>
      <c r="B2" s="159"/>
      <c r="C2" s="159"/>
      <c r="D2" s="159"/>
      <c r="E2" s="159"/>
      <c r="F2" s="159"/>
      <c r="G2" s="159"/>
      <c r="H2" s="159"/>
      <c r="I2" s="159"/>
      <c r="J2" s="159"/>
      <c r="K2" s="159"/>
    </row>
    <row r="3" spans="1:11" ht="13.5" customHeight="1">
      <c r="A3" s="160" t="str">
        <f>"单位名称："&amp;"宜良县第二中学"</f>
        <v>单位名称：宜良县第二中学</v>
      </c>
      <c r="B3" s="174"/>
      <c r="C3" s="174"/>
      <c r="D3" s="174"/>
      <c r="E3" s="174"/>
      <c r="F3" s="174"/>
      <c r="G3" s="174"/>
      <c r="H3" s="45"/>
      <c r="I3" s="45"/>
      <c r="J3" s="45"/>
      <c r="K3" s="63" t="s">
        <v>1</v>
      </c>
    </row>
    <row r="4" spans="1:11" ht="21.75" customHeight="1">
      <c r="A4" s="156" t="s">
        <v>233</v>
      </c>
      <c r="B4" s="156" t="s">
        <v>187</v>
      </c>
      <c r="C4" s="156" t="s">
        <v>234</v>
      </c>
      <c r="D4" s="169" t="s">
        <v>188</v>
      </c>
      <c r="E4" s="169" t="s">
        <v>189</v>
      </c>
      <c r="F4" s="169" t="s">
        <v>190</v>
      </c>
      <c r="G4" s="169" t="s">
        <v>191</v>
      </c>
      <c r="H4" s="175" t="s">
        <v>54</v>
      </c>
      <c r="I4" s="165" t="s">
        <v>381</v>
      </c>
      <c r="J4" s="134"/>
      <c r="K4" s="135"/>
    </row>
    <row r="5" spans="1:11" ht="21.75" customHeight="1">
      <c r="A5" s="162"/>
      <c r="B5" s="162"/>
      <c r="C5" s="162"/>
      <c r="D5" s="172"/>
      <c r="E5" s="172"/>
      <c r="F5" s="172"/>
      <c r="G5" s="172"/>
      <c r="H5" s="154"/>
      <c r="I5" s="169" t="s">
        <v>57</v>
      </c>
      <c r="J5" s="169" t="s">
        <v>58</v>
      </c>
      <c r="K5" s="169" t="s">
        <v>59</v>
      </c>
    </row>
    <row r="6" spans="1:11" ht="40.5" customHeight="1">
      <c r="A6" s="157"/>
      <c r="B6" s="157"/>
      <c r="C6" s="157"/>
      <c r="D6" s="173"/>
      <c r="E6" s="173"/>
      <c r="F6" s="173"/>
      <c r="G6" s="173"/>
      <c r="H6" s="137"/>
      <c r="I6" s="173" t="s">
        <v>56</v>
      </c>
      <c r="J6" s="173"/>
      <c r="K6" s="173"/>
    </row>
    <row r="7" spans="1:11" ht="15" customHeight="1">
      <c r="A7" s="55">
        <v>1</v>
      </c>
      <c r="B7" s="55">
        <v>2</v>
      </c>
      <c r="C7" s="55">
        <v>3</v>
      </c>
      <c r="D7" s="55">
        <v>4</v>
      </c>
      <c r="E7" s="55">
        <v>5</v>
      </c>
      <c r="F7" s="55">
        <v>6</v>
      </c>
      <c r="G7" s="55">
        <v>7</v>
      </c>
      <c r="H7" s="55">
        <v>8</v>
      </c>
      <c r="I7" s="55">
        <v>9</v>
      </c>
      <c r="J7" s="48">
        <v>10</v>
      </c>
      <c r="K7" s="48">
        <v>11</v>
      </c>
    </row>
    <row r="8" spans="1:11" ht="18.75" customHeight="1">
      <c r="A8" s="24"/>
      <c r="B8" s="15"/>
      <c r="C8" s="24"/>
      <c r="D8" s="24"/>
      <c r="E8" s="24"/>
      <c r="F8" s="24"/>
      <c r="G8" s="24"/>
      <c r="H8" s="83"/>
      <c r="I8" s="84"/>
      <c r="J8" s="84"/>
      <c r="K8" s="83"/>
    </row>
    <row r="9" spans="1:11" ht="18.75" customHeight="1">
      <c r="A9" s="8"/>
      <c r="B9" s="15"/>
      <c r="C9" s="15"/>
      <c r="D9" s="15"/>
      <c r="E9" s="15"/>
      <c r="F9" s="15"/>
      <c r="G9" s="15"/>
      <c r="H9" s="85"/>
      <c r="I9" s="85"/>
      <c r="J9" s="85"/>
      <c r="K9" s="83"/>
    </row>
    <row r="10" spans="1:11" ht="18.75" customHeight="1">
      <c r="A10" s="148" t="s">
        <v>176</v>
      </c>
      <c r="B10" s="168"/>
      <c r="C10" s="168"/>
      <c r="D10" s="168"/>
      <c r="E10" s="168"/>
      <c r="F10" s="168"/>
      <c r="G10" s="115"/>
      <c r="H10" s="85"/>
      <c r="I10" s="85"/>
      <c r="J10" s="85"/>
      <c r="K10" s="83"/>
    </row>
    <row r="11" spans="1:11" ht="14.25" customHeight="1">
      <c r="A11" s="88" t="s">
        <v>391</v>
      </c>
    </row>
  </sheetData>
  <mergeCells count="15">
    <mergeCell ref="A10:G10"/>
    <mergeCell ref="I5:I6"/>
    <mergeCell ref="A2:K2"/>
    <mergeCell ref="E4:E6"/>
    <mergeCell ref="A4:A6"/>
    <mergeCell ref="B4:B6"/>
    <mergeCell ref="A3:G3"/>
    <mergeCell ref="K5:K6"/>
    <mergeCell ref="I4:K4"/>
    <mergeCell ref="C4:C6"/>
    <mergeCell ref="F4:F6"/>
    <mergeCell ref="G4:G6"/>
    <mergeCell ref="H4:H6"/>
    <mergeCell ref="J5:J6"/>
    <mergeCell ref="D4:D6"/>
  </mergeCells>
  <phoneticPr fontId="18"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14"/>
  <sheetViews>
    <sheetView showZeros="0" workbookViewId="0"/>
  </sheetViews>
  <sheetFormatPr defaultColWidth="9.125" defaultRowHeight="14.25" customHeight="1"/>
  <cols>
    <col min="1" max="1" width="35.25" customWidth="1"/>
    <col min="2" max="4" width="28" customWidth="1"/>
    <col min="5" max="7" width="23.875" customWidth="1"/>
  </cols>
  <sheetData>
    <row r="1" spans="1:7" ht="13.5" customHeight="1">
      <c r="D1" s="51"/>
      <c r="G1" s="43" t="s">
        <v>382</v>
      </c>
    </row>
    <row r="2" spans="1:7" ht="41.25" customHeight="1">
      <c r="A2" s="159" t="str">
        <f>"2026"&amp;"年部门项目中期规划预算表"</f>
        <v>2026年部门项目中期规划预算表</v>
      </c>
      <c r="B2" s="159"/>
      <c r="C2" s="159"/>
      <c r="D2" s="159"/>
      <c r="E2" s="159"/>
      <c r="F2" s="159"/>
      <c r="G2" s="159"/>
    </row>
    <row r="3" spans="1:7" ht="13.5" customHeight="1">
      <c r="A3" s="160" t="str">
        <f>"单位名称："&amp;"宜良县第二中学"</f>
        <v>单位名称：宜良县第二中学</v>
      </c>
      <c r="B3" s="174"/>
      <c r="C3" s="174"/>
      <c r="D3" s="174"/>
      <c r="E3" s="45"/>
      <c r="F3" s="45"/>
      <c r="G3" s="63" t="s">
        <v>1</v>
      </c>
    </row>
    <row r="4" spans="1:7" ht="21.75" customHeight="1">
      <c r="A4" s="156" t="s">
        <v>234</v>
      </c>
      <c r="B4" s="156" t="s">
        <v>233</v>
      </c>
      <c r="C4" s="156" t="s">
        <v>187</v>
      </c>
      <c r="D4" s="169" t="s">
        <v>383</v>
      </c>
      <c r="E4" s="165" t="s">
        <v>57</v>
      </c>
      <c r="F4" s="134"/>
      <c r="G4" s="135"/>
    </row>
    <row r="5" spans="1:7" ht="21.75" customHeight="1">
      <c r="A5" s="162"/>
      <c r="B5" s="162"/>
      <c r="C5" s="162"/>
      <c r="D5" s="172"/>
      <c r="E5" s="229" t="str">
        <f>"2026"&amp;"年"</f>
        <v>2026年</v>
      </c>
      <c r="F5" s="169" t="str">
        <f>("2026"+1)&amp;"年"</f>
        <v>2027年</v>
      </c>
      <c r="G5" s="169" t="str">
        <f>("2026"+2)&amp;"年"</f>
        <v>2028年</v>
      </c>
    </row>
    <row r="6" spans="1:7" ht="40.5" customHeight="1">
      <c r="A6" s="157"/>
      <c r="B6" s="157"/>
      <c r="C6" s="157"/>
      <c r="D6" s="173"/>
      <c r="E6" s="137"/>
      <c r="F6" s="173" t="s">
        <v>56</v>
      </c>
      <c r="G6" s="173"/>
    </row>
    <row r="7" spans="1:7" ht="15" customHeight="1">
      <c r="A7" s="55">
        <v>1</v>
      </c>
      <c r="B7" s="55">
        <v>2</v>
      </c>
      <c r="C7" s="55">
        <v>3</v>
      </c>
      <c r="D7" s="55">
        <v>4</v>
      </c>
      <c r="E7" s="55">
        <v>5</v>
      </c>
      <c r="F7" s="55">
        <v>6</v>
      </c>
      <c r="G7" s="55">
        <v>7</v>
      </c>
    </row>
    <row r="8" spans="1:7" ht="17.25" customHeight="1">
      <c r="A8" s="15" t="s">
        <v>69</v>
      </c>
      <c r="B8" s="86"/>
      <c r="C8" s="86"/>
      <c r="D8" s="15"/>
      <c r="E8" s="85">
        <v>2924713.6</v>
      </c>
      <c r="F8" s="85"/>
      <c r="G8" s="85"/>
    </row>
    <row r="9" spans="1:7" ht="18.75" customHeight="1">
      <c r="A9" s="15"/>
      <c r="B9" s="15" t="s">
        <v>384</v>
      </c>
      <c r="C9" s="15" t="s">
        <v>239</v>
      </c>
      <c r="D9" s="15" t="s">
        <v>385</v>
      </c>
      <c r="E9" s="85">
        <v>74508</v>
      </c>
      <c r="F9" s="85"/>
      <c r="G9" s="85"/>
    </row>
    <row r="10" spans="1:7" ht="18.75" customHeight="1">
      <c r="A10" s="50"/>
      <c r="B10" s="15" t="s">
        <v>386</v>
      </c>
      <c r="C10" s="15" t="s">
        <v>248</v>
      </c>
      <c r="D10" s="15" t="s">
        <v>385</v>
      </c>
      <c r="E10" s="85">
        <v>42412.800000000003</v>
      </c>
      <c r="F10" s="85"/>
      <c r="G10" s="85"/>
    </row>
    <row r="11" spans="1:7" ht="18.75" customHeight="1">
      <c r="A11" s="50"/>
      <c r="B11" s="15" t="s">
        <v>386</v>
      </c>
      <c r="C11" s="15" t="s">
        <v>252</v>
      </c>
      <c r="D11" s="15" t="s">
        <v>385</v>
      </c>
      <c r="E11" s="85">
        <v>12844.8</v>
      </c>
      <c r="F11" s="85"/>
      <c r="G11" s="85"/>
    </row>
    <row r="12" spans="1:7" ht="18.75" customHeight="1">
      <c r="A12" s="50"/>
      <c r="B12" s="15" t="s">
        <v>386</v>
      </c>
      <c r="C12" s="15" t="s">
        <v>254</v>
      </c>
      <c r="D12" s="15" t="s">
        <v>385</v>
      </c>
      <c r="E12" s="85">
        <v>448</v>
      </c>
      <c r="F12" s="85"/>
      <c r="G12" s="85"/>
    </row>
    <row r="13" spans="1:7" ht="18.75" customHeight="1">
      <c r="A13" s="50"/>
      <c r="B13" s="15" t="s">
        <v>386</v>
      </c>
      <c r="C13" s="15" t="s">
        <v>256</v>
      </c>
      <c r="D13" s="15" t="s">
        <v>385</v>
      </c>
      <c r="E13" s="85">
        <v>2794500</v>
      </c>
      <c r="F13" s="85"/>
      <c r="G13" s="85"/>
    </row>
    <row r="14" spans="1:7" ht="18.75" customHeight="1">
      <c r="A14" s="226" t="s">
        <v>54</v>
      </c>
      <c r="B14" s="227" t="s">
        <v>387</v>
      </c>
      <c r="C14" s="227"/>
      <c r="D14" s="228"/>
      <c r="E14" s="85">
        <v>2924713.6</v>
      </c>
      <c r="F14" s="85"/>
      <c r="G14" s="85"/>
    </row>
  </sheetData>
  <mergeCells count="11">
    <mergeCell ref="A2:G2"/>
    <mergeCell ref="A3:D3"/>
    <mergeCell ref="F5:F6"/>
    <mergeCell ref="E5:E6"/>
    <mergeCell ref="E4:G4"/>
    <mergeCell ref="A14:D14"/>
    <mergeCell ref="B4:B6"/>
    <mergeCell ref="C4:C6"/>
    <mergeCell ref="A4:A6"/>
    <mergeCell ref="G5:G6"/>
    <mergeCell ref="D4:D6"/>
  </mergeCells>
  <phoneticPr fontId="18"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S9"/>
  <sheetViews>
    <sheetView showGridLines="0" showZeros="0" topLeftCell="C1" workbookViewId="0">
      <selection sqref="A1:S1"/>
    </sheetView>
  </sheetViews>
  <sheetFormatPr defaultColWidth="8.625" defaultRowHeight="12.75" customHeight="1"/>
  <cols>
    <col min="1" max="1" width="15.875" customWidth="1"/>
    <col min="2" max="2" width="35" customWidth="1"/>
    <col min="3" max="19" width="22" customWidth="1"/>
  </cols>
  <sheetData>
    <row r="1" spans="1:19" ht="17.25" customHeight="1">
      <c r="A1" s="97" t="s">
        <v>51</v>
      </c>
      <c r="B1" s="90"/>
      <c r="C1" s="90"/>
      <c r="D1" s="90"/>
      <c r="E1" s="90"/>
      <c r="F1" s="90"/>
      <c r="G1" s="90"/>
      <c r="H1" s="90"/>
      <c r="I1" s="90"/>
      <c r="J1" s="90"/>
      <c r="K1" s="90"/>
      <c r="L1" s="90"/>
      <c r="M1" s="90"/>
      <c r="N1" s="90"/>
      <c r="O1" s="90"/>
      <c r="P1" s="90"/>
      <c r="Q1" s="90"/>
      <c r="R1" s="90"/>
      <c r="S1" s="90"/>
    </row>
    <row r="2" spans="1:19" ht="41.25" customHeight="1">
      <c r="A2" s="98" t="str">
        <f>"2026"&amp;"年部门收入预算表"</f>
        <v>2026年部门收入预算表</v>
      </c>
      <c r="B2" s="90"/>
      <c r="C2" s="90"/>
      <c r="D2" s="90"/>
      <c r="E2" s="90"/>
      <c r="F2" s="90"/>
      <c r="G2" s="90"/>
      <c r="H2" s="90"/>
      <c r="I2" s="90"/>
      <c r="J2" s="90"/>
      <c r="K2" s="90"/>
      <c r="L2" s="90"/>
      <c r="M2" s="90"/>
      <c r="N2" s="90"/>
      <c r="O2" s="90"/>
      <c r="P2" s="90"/>
      <c r="Q2" s="90"/>
      <c r="R2" s="90"/>
      <c r="S2" s="90"/>
    </row>
    <row r="3" spans="1:19" ht="17.25" customHeight="1">
      <c r="A3" s="91" t="str">
        <f>"单位名称："&amp;"宜良县第二中学"</f>
        <v>单位名称：宜良县第二中学</v>
      </c>
      <c r="B3" s="90"/>
      <c r="S3" s="1" t="s">
        <v>1</v>
      </c>
    </row>
    <row r="4" spans="1:19" ht="21.75" customHeight="1">
      <c r="A4" s="104" t="s">
        <v>52</v>
      </c>
      <c r="B4" s="107" t="s">
        <v>53</v>
      </c>
      <c r="C4" s="107" t="s">
        <v>54</v>
      </c>
      <c r="D4" s="101" t="s">
        <v>55</v>
      </c>
      <c r="E4" s="101"/>
      <c r="F4" s="101"/>
      <c r="G4" s="101"/>
      <c r="H4" s="101"/>
      <c r="I4" s="102"/>
      <c r="J4" s="101"/>
      <c r="K4" s="101"/>
      <c r="L4" s="101"/>
      <c r="M4" s="101"/>
      <c r="N4" s="103"/>
      <c r="O4" s="101" t="s">
        <v>45</v>
      </c>
      <c r="P4" s="101"/>
      <c r="Q4" s="101"/>
      <c r="R4" s="101"/>
      <c r="S4" s="103"/>
    </row>
    <row r="5" spans="1:19" ht="27" customHeight="1">
      <c r="A5" s="105"/>
      <c r="B5" s="95"/>
      <c r="C5" s="95"/>
      <c r="D5" s="95" t="s">
        <v>56</v>
      </c>
      <c r="E5" s="95" t="s">
        <v>57</v>
      </c>
      <c r="F5" s="95" t="s">
        <v>58</v>
      </c>
      <c r="G5" s="95" t="s">
        <v>59</v>
      </c>
      <c r="H5" s="95" t="s">
        <v>60</v>
      </c>
      <c r="I5" s="110" t="s">
        <v>61</v>
      </c>
      <c r="J5" s="111"/>
      <c r="K5" s="111"/>
      <c r="L5" s="111"/>
      <c r="M5" s="111"/>
      <c r="N5" s="112"/>
      <c r="O5" s="95" t="s">
        <v>56</v>
      </c>
      <c r="P5" s="95" t="s">
        <v>57</v>
      </c>
      <c r="Q5" s="95" t="s">
        <v>58</v>
      </c>
      <c r="R5" s="95" t="s">
        <v>59</v>
      </c>
      <c r="S5" s="95" t="s">
        <v>62</v>
      </c>
    </row>
    <row r="6" spans="1:19" ht="30" customHeight="1">
      <c r="A6" s="106"/>
      <c r="B6" s="108"/>
      <c r="C6" s="109"/>
      <c r="D6" s="109"/>
      <c r="E6" s="109"/>
      <c r="F6" s="109"/>
      <c r="G6" s="109"/>
      <c r="H6" s="109"/>
      <c r="I6" s="13" t="s">
        <v>56</v>
      </c>
      <c r="J6" s="12" t="s">
        <v>63</v>
      </c>
      <c r="K6" s="12" t="s">
        <v>64</v>
      </c>
      <c r="L6" s="12" t="s">
        <v>65</v>
      </c>
      <c r="M6" s="12" t="s">
        <v>66</v>
      </c>
      <c r="N6" s="12" t="s">
        <v>67</v>
      </c>
      <c r="O6" s="96"/>
      <c r="P6" s="96"/>
      <c r="Q6" s="96"/>
      <c r="R6" s="96"/>
      <c r="S6" s="109"/>
    </row>
    <row r="7" spans="1:19" ht="15" customHeight="1">
      <c r="A7" s="14">
        <v>1</v>
      </c>
      <c r="B7" s="14">
        <v>2</v>
      </c>
      <c r="C7" s="14">
        <v>3</v>
      </c>
      <c r="D7" s="14">
        <v>4</v>
      </c>
      <c r="E7" s="14">
        <v>5</v>
      </c>
      <c r="F7" s="14">
        <v>6</v>
      </c>
      <c r="G7" s="14">
        <v>7</v>
      </c>
      <c r="H7" s="14">
        <v>8</v>
      </c>
      <c r="I7" s="13">
        <v>9</v>
      </c>
      <c r="J7" s="14">
        <v>10</v>
      </c>
      <c r="K7" s="14">
        <v>11</v>
      </c>
      <c r="L7" s="14">
        <v>12</v>
      </c>
      <c r="M7" s="14">
        <v>13</v>
      </c>
      <c r="N7" s="14">
        <v>14</v>
      </c>
      <c r="O7" s="14">
        <v>15</v>
      </c>
      <c r="P7" s="14">
        <v>16</v>
      </c>
      <c r="Q7" s="14">
        <v>17</v>
      </c>
      <c r="R7" s="14">
        <v>18</v>
      </c>
      <c r="S7" s="14">
        <v>19</v>
      </c>
    </row>
    <row r="8" spans="1:19" ht="18" customHeight="1">
      <c r="A8" s="15" t="s">
        <v>68</v>
      </c>
      <c r="B8" s="15" t="s">
        <v>69</v>
      </c>
      <c r="C8" s="6">
        <v>52700069.75</v>
      </c>
      <c r="D8" s="6">
        <v>52700069.75</v>
      </c>
      <c r="E8" s="6">
        <v>50500069.75</v>
      </c>
      <c r="F8" s="6"/>
      <c r="G8" s="6"/>
      <c r="H8" s="6">
        <v>1900000</v>
      </c>
      <c r="I8" s="6">
        <v>300000</v>
      </c>
      <c r="J8" s="6"/>
      <c r="K8" s="6"/>
      <c r="L8" s="6"/>
      <c r="M8" s="6"/>
      <c r="N8" s="6">
        <v>300000</v>
      </c>
      <c r="O8" s="6"/>
      <c r="P8" s="6"/>
      <c r="Q8" s="6"/>
      <c r="R8" s="6"/>
      <c r="S8" s="6"/>
    </row>
    <row r="9" spans="1:19" ht="18" customHeight="1">
      <c r="A9" s="99" t="s">
        <v>54</v>
      </c>
      <c r="B9" s="100"/>
      <c r="C9" s="6">
        <v>52700069.75</v>
      </c>
      <c r="D9" s="6">
        <v>52700069.75</v>
      </c>
      <c r="E9" s="6">
        <v>50500069.75</v>
      </c>
      <c r="F9" s="6"/>
      <c r="G9" s="6"/>
      <c r="H9" s="6">
        <v>1900000</v>
      </c>
      <c r="I9" s="6">
        <v>300000</v>
      </c>
      <c r="J9" s="6"/>
      <c r="K9" s="6"/>
      <c r="L9" s="6"/>
      <c r="M9" s="6"/>
      <c r="N9" s="6">
        <v>300000</v>
      </c>
      <c r="O9" s="6"/>
      <c r="P9" s="6"/>
      <c r="Q9" s="6"/>
      <c r="R9" s="6"/>
      <c r="S9" s="6"/>
    </row>
  </sheetData>
  <mergeCells count="20">
    <mergeCell ref="S5:S6"/>
    <mergeCell ref="O5:O6"/>
    <mergeCell ref="P5:P6"/>
    <mergeCell ref="Q5:Q6"/>
    <mergeCell ref="R5:R6"/>
    <mergeCell ref="A1:S1"/>
    <mergeCell ref="A2:S2"/>
    <mergeCell ref="A3:B3"/>
    <mergeCell ref="A9:B9"/>
    <mergeCell ref="D4:N4"/>
    <mergeCell ref="O4:S4"/>
    <mergeCell ref="A4:A6"/>
    <mergeCell ref="B4:B6"/>
    <mergeCell ref="C4:C6"/>
    <mergeCell ref="D5:D6"/>
    <mergeCell ref="E5:E6"/>
    <mergeCell ref="F5:F6"/>
    <mergeCell ref="G5:G6"/>
    <mergeCell ref="H5:H6"/>
    <mergeCell ref="I5:N5"/>
  </mergeCells>
  <phoneticPr fontId="18"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O28"/>
  <sheetViews>
    <sheetView showGridLines="0" showZeros="0" workbookViewId="0">
      <selection sqref="A1:O1"/>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spans="1:15" ht="17.25" customHeight="1">
      <c r="A1" s="113" t="s">
        <v>70</v>
      </c>
      <c r="B1" s="90"/>
      <c r="C1" s="90"/>
      <c r="D1" s="90"/>
      <c r="E1" s="90"/>
      <c r="F1" s="90"/>
      <c r="G1" s="90"/>
      <c r="H1" s="90"/>
      <c r="I1" s="90"/>
      <c r="J1" s="90"/>
      <c r="K1" s="90"/>
      <c r="L1" s="90"/>
      <c r="M1" s="90"/>
      <c r="N1" s="90"/>
      <c r="O1" s="90"/>
    </row>
    <row r="2" spans="1:15" ht="41.25" customHeight="1">
      <c r="A2" s="98" t="str">
        <f>"2026"&amp;"年部门支出预算表"</f>
        <v>2026年部门支出预算表</v>
      </c>
      <c r="B2" s="90"/>
      <c r="C2" s="90"/>
      <c r="D2" s="90"/>
      <c r="E2" s="90"/>
      <c r="F2" s="90"/>
      <c r="G2" s="90"/>
      <c r="H2" s="90"/>
      <c r="I2" s="90"/>
      <c r="J2" s="90"/>
      <c r="K2" s="90"/>
      <c r="L2" s="90"/>
      <c r="M2" s="90"/>
      <c r="N2" s="90"/>
      <c r="O2" s="90"/>
    </row>
    <row r="3" spans="1:15" ht="17.25" customHeight="1">
      <c r="A3" s="91" t="str">
        <f>"单位名称："&amp;"宜良县第二中学"</f>
        <v>单位名称：宜良县第二中学</v>
      </c>
      <c r="B3" s="90"/>
      <c r="O3" s="1" t="s">
        <v>1</v>
      </c>
    </row>
    <row r="4" spans="1:15" ht="27" customHeight="1">
      <c r="A4" s="119" t="s">
        <v>71</v>
      </c>
      <c r="B4" s="119" t="s">
        <v>72</v>
      </c>
      <c r="C4" s="119" t="s">
        <v>54</v>
      </c>
      <c r="D4" s="121" t="s">
        <v>57</v>
      </c>
      <c r="E4" s="122"/>
      <c r="F4" s="125"/>
      <c r="G4" s="116" t="s">
        <v>58</v>
      </c>
      <c r="H4" s="116" t="s">
        <v>59</v>
      </c>
      <c r="I4" s="116" t="s">
        <v>73</v>
      </c>
      <c r="J4" s="121" t="s">
        <v>61</v>
      </c>
      <c r="K4" s="122"/>
      <c r="L4" s="122"/>
      <c r="M4" s="122"/>
      <c r="N4" s="123"/>
      <c r="O4" s="124"/>
    </row>
    <row r="5" spans="1:15" ht="42" customHeight="1">
      <c r="A5" s="120"/>
      <c r="B5" s="120"/>
      <c r="C5" s="117"/>
      <c r="D5" s="16" t="s">
        <v>56</v>
      </c>
      <c r="E5" s="16" t="s">
        <v>74</v>
      </c>
      <c r="F5" s="16" t="s">
        <v>75</v>
      </c>
      <c r="G5" s="117"/>
      <c r="H5" s="117"/>
      <c r="I5" s="118"/>
      <c r="J5" s="16" t="s">
        <v>56</v>
      </c>
      <c r="K5" s="4" t="s">
        <v>76</v>
      </c>
      <c r="L5" s="4" t="s">
        <v>77</v>
      </c>
      <c r="M5" s="4" t="s">
        <v>78</v>
      </c>
      <c r="N5" s="4" t="s">
        <v>79</v>
      </c>
      <c r="O5" s="4" t="s">
        <v>80</v>
      </c>
    </row>
    <row r="6" spans="1:15" ht="18" customHeight="1">
      <c r="A6" s="17" t="s">
        <v>81</v>
      </c>
      <c r="B6" s="17" t="s">
        <v>82</v>
      </c>
      <c r="C6" s="17" t="s">
        <v>83</v>
      </c>
      <c r="D6" s="18" t="s">
        <v>84</v>
      </c>
      <c r="E6" s="18" t="s">
        <v>85</v>
      </c>
      <c r="F6" s="18" t="s">
        <v>86</v>
      </c>
      <c r="G6" s="18" t="s">
        <v>87</v>
      </c>
      <c r="H6" s="18" t="s">
        <v>88</v>
      </c>
      <c r="I6" s="18" t="s">
        <v>89</v>
      </c>
      <c r="J6" s="18" t="s">
        <v>90</v>
      </c>
      <c r="K6" s="18" t="s">
        <v>91</v>
      </c>
      <c r="L6" s="18" t="s">
        <v>92</v>
      </c>
      <c r="M6" s="18" t="s">
        <v>93</v>
      </c>
      <c r="N6" s="17" t="s">
        <v>94</v>
      </c>
      <c r="O6" s="18" t="s">
        <v>95</v>
      </c>
    </row>
    <row r="7" spans="1:15" ht="21" customHeight="1">
      <c r="A7" s="19" t="s">
        <v>96</v>
      </c>
      <c r="B7" s="19" t="s">
        <v>97</v>
      </c>
      <c r="C7" s="6">
        <v>35777893.600000001</v>
      </c>
      <c r="D7" s="6">
        <v>33577893.600000001</v>
      </c>
      <c r="E7" s="6">
        <v>30727688</v>
      </c>
      <c r="F7" s="6">
        <v>2850205.6</v>
      </c>
      <c r="G7" s="6"/>
      <c r="H7" s="6"/>
      <c r="I7" s="6">
        <v>1900000</v>
      </c>
      <c r="J7" s="6">
        <v>300000</v>
      </c>
      <c r="K7" s="6"/>
      <c r="L7" s="6"/>
      <c r="M7" s="6"/>
      <c r="N7" s="6"/>
      <c r="O7" s="6">
        <v>300000</v>
      </c>
    </row>
    <row r="8" spans="1:15" ht="21" customHeight="1">
      <c r="A8" s="20" t="s">
        <v>98</v>
      </c>
      <c r="B8" s="20" t="s">
        <v>99</v>
      </c>
      <c r="C8" s="6">
        <v>35777445.600000001</v>
      </c>
      <c r="D8" s="6">
        <v>33577445.600000001</v>
      </c>
      <c r="E8" s="6">
        <v>30727688</v>
      </c>
      <c r="F8" s="6">
        <v>2849757.6</v>
      </c>
      <c r="G8" s="6"/>
      <c r="H8" s="6"/>
      <c r="I8" s="6">
        <v>1900000</v>
      </c>
      <c r="J8" s="6">
        <v>300000</v>
      </c>
      <c r="K8" s="6"/>
      <c r="L8" s="6"/>
      <c r="M8" s="6"/>
      <c r="N8" s="6"/>
      <c r="O8" s="6">
        <v>300000</v>
      </c>
    </row>
    <row r="9" spans="1:15" ht="21" customHeight="1">
      <c r="A9" s="21" t="s">
        <v>100</v>
      </c>
      <c r="B9" s="21" t="s">
        <v>101</v>
      </c>
      <c r="C9" s="6">
        <v>355257.59999999998</v>
      </c>
      <c r="D9" s="6">
        <v>55257.599999999999</v>
      </c>
      <c r="E9" s="6"/>
      <c r="F9" s="6">
        <v>55257.599999999999</v>
      </c>
      <c r="G9" s="6"/>
      <c r="H9" s="6"/>
      <c r="I9" s="6"/>
      <c r="J9" s="6">
        <v>300000</v>
      </c>
      <c r="K9" s="6"/>
      <c r="L9" s="6"/>
      <c r="M9" s="6"/>
      <c r="N9" s="6"/>
      <c r="O9" s="6">
        <v>300000</v>
      </c>
    </row>
    <row r="10" spans="1:15" ht="21" customHeight="1">
      <c r="A10" s="21" t="s">
        <v>102</v>
      </c>
      <c r="B10" s="21" t="s">
        <v>103</v>
      </c>
      <c r="C10" s="6">
        <v>35422188</v>
      </c>
      <c r="D10" s="6">
        <v>33522188</v>
      </c>
      <c r="E10" s="6">
        <v>30727688</v>
      </c>
      <c r="F10" s="6">
        <v>2794500</v>
      </c>
      <c r="G10" s="6"/>
      <c r="H10" s="6"/>
      <c r="I10" s="6">
        <v>1900000</v>
      </c>
      <c r="J10" s="6"/>
      <c r="K10" s="6"/>
      <c r="L10" s="6"/>
      <c r="M10" s="6"/>
      <c r="N10" s="6"/>
      <c r="O10" s="6"/>
    </row>
    <row r="11" spans="1:15" ht="21" customHeight="1">
      <c r="A11" s="20" t="s">
        <v>104</v>
      </c>
      <c r="B11" s="20" t="s">
        <v>105</v>
      </c>
      <c r="C11" s="6">
        <v>448</v>
      </c>
      <c r="D11" s="6">
        <v>448</v>
      </c>
      <c r="E11" s="6"/>
      <c r="F11" s="6">
        <v>448</v>
      </c>
      <c r="G11" s="6"/>
      <c r="H11" s="6"/>
      <c r="I11" s="6"/>
      <c r="J11" s="6"/>
      <c r="K11" s="6"/>
      <c r="L11" s="6"/>
      <c r="M11" s="6"/>
      <c r="N11" s="6"/>
      <c r="O11" s="6"/>
    </row>
    <row r="12" spans="1:15" ht="21" customHeight="1">
      <c r="A12" s="21" t="s">
        <v>106</v>
      </c>
      <c r="B12" s="21" t="s">
        <v>107</v>
      </c>
      <c r="C12" s="6">
        <v>448</v>
      </c>
      <c r="D12" s="6">
        <v>448</v>
      </c>
      <c r="E12" s="6"/>
      <c r="F12" s="6">
        <v>448</v>
      </c>
      <c r="G12" s="6"/>
      <c r="H12" s="6"/>
      <c r="I12" s="6"/>
      <c r="J12" s="6"/>
      <c r="K12" s="6"/>
      <c r="L12" s="6"/>
      <c r="M12" s="6"/>
      <c r="N12" s="6"/>
      <c r="O12" s="6"/>
    </row>
    <row r="13" spans="1:15" ht="21" customHeight="1">
      <c r="A13" s="19" t="s">
        <v>108</v>
      </c>
      <c r="B13" s="19" t="s">
        <v>109</v>
      </c>
      <c r="C13" s="6">
        <v>8955545.4499999993</v>
      </c>
      <c r="D13" s="6">
        <v>8955545.4499999993</v>
      </c>
      <c r="E13" s="6">
        <v>8881037.4499999993</v>
      </c>
      <c r="F13" s="6">
        <v>74508</v>
      </c>
      <c r="G13" s="6"/>
      <c r="H13" s="6"/>
      <c r="I13" s="6"/>
      <c r="J13" s="6"/>
      <c r="K13" s="6"/>
      <c r="L13" s="6"/>
      <c r="M13" s="6"/>
      <c r="N13" s="6"/>
      <c r="O13" s="6"/>
    </row>
    <row r="14" spans="1:15" ht="21" customHeight="1">
      <c r="A14" s="20" t="s">
        <v>110</v>
      </c>
      <c r="B14" s="20" t="s">
        <v>111</v>
      </c>
      <c r="C14" s="6">
        <v>8881037.4499999993</v>
      </c>
      <c r="D14" s="6">
        <v>8881037.4499999993</v>
      </c>
      <c r="E14" s="6">
        <v>8881037.4499999993</v>
      </c>
      <c r="F14" s="6"/>
      <c r="G14" s="6"/>
      <c r="H14" s="6"/>
      <c r="I14" s="6"/>
      <c r="J14" s="6"/>
      <c r="K14" s="6"/>
      <c r="L14" s="6"/>
      <c r="M14" s="6"/>
      <c r="N14" s="6"/>
      <c r="O14" s="6"/>
    </row>
    <row r="15" spans="1:15" ht="21" customHeight="1">
      <c r="A15" s="21" t="s">
        <v>112</v>
      </c>
      <c r="B15" s="21" t="s">
        <v>113</v>
      </c>
      <c r="C15" s="6">
        <v>1728000</v>
      </c>
      <c r="D15" s="6">
        <v>1728000</v>
      </c>
      <c r="E15" s="6">
        <v>1728000</v>
      </c>
      <c r="F15" s="6"/>
      <c r="G15" s="6"/>
      <c r="H15" s="6"/>
      <c r="I15" s="6"/>
      <c r="J15" s="6"/>
      <c r="K15" s="6"/>
      <c r="L15" s="6"/>
      <c r="M15" s="6"/>
      <c r="N15" s="6"/>
      <c r="O15" s="6"/>
    </row>
    <row r="16" spans="1:15" ht="21" customHeight="1">
      <c r="A16" s="21" t="s">
        <v>114</v>
      </c>
      <c r="B16" s="21" t="s">
        <v>115</v>
      </c>
      <c r="C16" s="6">
        <v>4553037.45</v>
      </c>
      <c r="D16" s="6">
        <v>4553037.45</v>
      </c>
      <c r="E16" s="6">
        <v>4553037.45</v>
      </c>
      <c r="F16" s="6"/>
      <c r="G16" s="6"/>
      <c r="H16" s="6"/>
      <c r="I16" s="6"/>
      <c r="J16" s="6"/>
      <c r="K16" s="6"/>
      <c r="L16" s="6"/>
      <c r="M16" s="6"/>
      <c r="N16" s="6"/>
      <c r="O16" s="6"/>
    </row>
    <row r="17" spans="1:15" ht="21" customHeight="1">
      <c r="A17" s="21" t="s">
        <v>116</v>
      </c>
      <c r="B17" s="21" t="s">
        <v>117</v>
      </c>
      <c r="C17" s="6">
        <v>2600000</v>
      </c>
      <c r="D17" s="6">
        <v>2600000</v>
      </c>
      <c r="E17" s="6">
        <v>2600000</v>
      </c>
      <c r="F17" s="6"/>
      <c r="G17" s="6"/>
      <c r="H17" s="6"/>
      <c r="I17" s="6"/>
      <c r="J17" s="6"/>
      <c r="K17" s="6"/>
      <c r="L17" s="6"/>
      <c r="M17" s="6"/>
      <c r="N17" s="6"/>
      <c r="O17" s="6"/>
    </row>
    <row r="18" spans="1:15" ht="21" customHeight="1">
      <c r="A18" s="20" t="s">
        <v>118</v>
      </c>
      <c r="B18" s="20" t="s">
        <v>119</v>
      </c>
      <c r="C18" s="6">
        <v>74508</v>
      </c>
      <c r="D18" s="6">
        <v>74508</v>
      </c>
      <c r="E18" s="6"/>
      <c r="F18" s="6">
        <v>74508</v>
      </c>
      <c r="G18" s="6"/>
      <c r="H18" s="6"/>
      <c r="I18" s="6"/>
      <c r="J18" s="6"/>
      <c r="K18" s="6"/>
      <c r="L18" s="6"/>
      <c r="M18" s="6"/>
      <c r="N18" s="6"/>
      <c r="O18" s="6"/>
    </row>
    <row r="19" spans="1:15" ht="21" customHeight="1">
      <c r="A19" s="21" t="s">
        <v>120</v>
      </c>
      <c r="B19" s="21" t="s">
        <v>121</v>
      </c>
      <c r="C19" s="6">
        <v>74508</v>
      </c>
      <c r="D19" s="6">
        <v>74508</v>
      </c>
      <c r="E19" s="6"/>
      <c r="F19" s="6">
        <v>74508</v>
      </c>
      <c r="G19" s="6"/>
      <c r="H19" s="6"/>
      <c r="I19" s="6"/>
      <c r="J19" s="6"/>
      <c r="K19" s="6"/>
      <c r="L19" s="6"/>
      <c r="M19" s="6"/>
      <c r="N19" s="6"/>
      <c r="O19" s="6"/>
    </row>
    <row r="20" spans="1:15" ht="21" customHeight="1">
      <c r="A20" s="19" t="s">
        <v>122</v>
      </c>
      <c r="B20" s="19" t="s">
        <v>123</v>
      </c>
      <c r="C20" s="6">
        <v>4551852.7</v>
      </c>
      <c r="D20" s="6">
        <v>4551852.7</v>
      </c>
      <c r="E20" s="6">
        <v>4551852.7</v>
      </c>
      <c r="F20" s="6"/>
      <c r="G20" s="6"/>
      <c r="H20" s="6"/>
      <c r="I20" s="6"/>
      <c r="J20" s="6"/>
      <c r="K20" s="6"/>
      <c r="L20" s="6"/>
      <c r="M20" s="6"/>
      <c r="N20" s="6"/>
      <c r="O20" s="6"/>
    </row>
    <row r="21" spans="1:15" ht="21" customHeight="1">
      <c r="A21" s="20" t="s">
        <v>124</v>
      </c>
      <c r="B21" s="20" t="s">
        <v>125</v>
      </c>
      <c r="C21" s="6">
        <v>4551852.7</v>
      </c>
      <c r="D21" s="6">
        <v>4551852.7</v>
      </c>
      <c r="E21" s="6">
        <v>4551852.7</v>
      </c>
      <c r="F21" s="6"/>
      <c r="G21" s="6"/>
      <c r="H21" s="6"/>
      <c r="I21" s="6"/>
      <c r="J21" s="6"/>
      <c r="K21" s="6"/>
      <c r="L21" s="6"/>
      <c r="M21" s="6"/>
      <c r="N21" s="6"/>
      <c r="O21" s="6"/>
    </row>
    <row r="22" spans="1:15" ht="21" customHeight="1">
      <c r="A22" s="21" t="s">
        <v>126</v>
      </c>
      <c r="B22" s="21" t="s">
        <v>127</v>
      </c>
      <c r="C22" s="6">
        <v>2437911.2400000002</v>
      </c>
      <c r="D22" s="6">
        <v>2437911.2400000002</v>
      </c>
      <c r="E22" s="6">
        <v>2437911.2400000002</v>
      </c>
      <c r="F22" s="6"/>
      <c r="G22" s="6"/>
      <c r="H22" s="6"/>
      <c r="I22" s="6"/>
      <c r="J22" s="6"/>
      <c r="K22" s="6"/>
      <c r="L22" s="6"/>
      <c r="M22" s="6"/>
      <c r="N22" s="6"/>
      <c r="O22" s="6"/>
    </row>
    <row r="23" spans="1:15" ht="21" customHeight="1">
      <c r="A23" s="21" t="s">
        <v>128</v>
      </c>
      <c r="B23" s="21" t="s">
        <v>129</v>
      </c>
      <c r="C23" s="6">
        <v>2007021.46</v>
      </c>
      <c r="D23" s="6">
        <v>2007021.46</v>
      </c>
      <c r="E23" s="6">
        <v>2007021.46</v>
      </c>
      <c r="F23" s="6"/>
      <c r="G23" s="6"/>
      <c r="H23" s="6"/>
      <c r="I23" s="6"/>
      <c r="J23" s="6"/>
      <c r="K23" s="6"/>
      <c r="L23" s="6"/>
      <c r="M23" s="6"/>
      <c r="N23" s="6"/>
      <c r="O23" s="6"/>
    </row>
    <row r="24" spans="1:15" ht="21" customHeight="1">
      <c r="A24" s="21" t="s">
        <v>130</v>
      </c>
      <c r="B24" s="21" t="s">
        <v>131</v>
      </c>
      <c r="C24" s="6">
        <v>106920</v>
      </c>
      <c r="D24" s="6">
        <v>106920</v>
      </c>
      <c r="E24" s="6">
        <v>106920</v>
      </c>
      <c r="F24" s="6"/>
      <c r="G24" s="6"/>
      <c r="H24" s="6"/>
      <c r="I24" s="6"/>
      <c r="J24" s="6"/>
      <c r="K24" s="6"/>
      <c r="L24" s="6"/>
      <c r="M24" s="6"/>
      <c r="N24" s="6"/>
      <c r="O24" s="6"/>
    </row>
    <row r="25" spans="1:15" ht="21" customHeight="1">
      <c r="A25" s="19" t="s">
        <v>132</v>
      </c>
      <c r="B25" s="19" t="s">
        <v>133</v>
      </c>
      <c r="C25" s="6">
        <v>3414778</v>
      </c>
      <c r="D25" s="6">
        <v>3414778</v>
      </c>
      <c r="E25" s="6">
        <v>3414778</v>
      </c>
      <c r="F25" s="6"/>
      <c r="G25" s="6"/>
      <c r="H25" s="6"/>
      <c r="I25" s="6"/>
      <c r="J25" s="6"/>
      <c r="K25" s="6"/>
      <c r="L25" s="6"/>
      <c r="M25" s="6"/>
      <c r="N25" s="6"/>
      <c r="O25" s="6"/>
    </row>
    <row r="26" spans="1:15" ht="21" customHeight="1">
      <c r="A26" s="20" t="s">
        <v>134</v>
      </c>
      <c r="B26" s="20" t="s">
        <v>135</v>
      </c>
      <c r="C26" s="6">
        <v>3414778</v>
      </c>
      <c r="D26" s="6">
        <v>3414778</v>
      </c>
      <c r="E26" s="6">
        <v>3414778</v>
      </c>
      <c r="F26" s="6"/>
      <c r="G26" s="6"/>
      <c r="H26" s="6"/>
      <c r="I26" s="6"/>
      <c r="J26" s="6"/>
      <c r="K26" s="6"/>
      <c r="L26" s="6"/>
      <c r="M26" s="6"/>
      <c r="N26" s="6"/>
      <c r="O26" s="6"/>
    </row>
    <row r="27" spans="1:15" ht="21" customHeight="1">
      <c r="A27" s="21" t="s">
        <v>136</v>
      </c>
      <c r="B27" s="21" t="s">
        <v>137</v>
      </c>
      <c r="C27" s="6">
        <v>3414778</v>
      </c>
      <c r="D27" s="6">
        <v>3414778</v>
      </c>
      <c r="E27" s="6">
        <v>3414778</v>
      </c>
      <c r="F27" s="6"/>
      <c r="G27" s="6"/>
      <c r="H27" s="6"/>
      <c r="I27" s="6"/>
      <c r="J27" s="6"/>
      <c r="K27" s="6"/>
      <c r="L27" s="6"/>
      <c r="M27" s="6"/>
      <c r="N27" s="6"/>
      <c r="O27" s="6"/>
    </row>
    <row r="28" spans="1:15" ht="21" customHeight="1">
      <c r="A28" s="114" t="s">
        <v>54</v>
      </c>
      <c r="B28" s="115"/>
      <c r="C28" s="6">
        <v>52700069.75</v>
      </c>
      <c r="D28" s="6">
        <v>50500069.75</v>
      </c>
      <c r="E28" s="6">
        <v>47575356.149999999</v>
      </c>
      <c r="F28" s="6">
        <v>2924713.6</v>
      </c>
      <c r="G28" s="6"/>
      <c r="H28" s="6"/>
      <c r="I28" s="6">
        <v>1900000</v>
      </c>
      <c r="J28" s="6">
        <v>300000</v>
      </c>
      <c r="K28" s="6"/>
      <c r="L28" s="6"/>
      <c r="M28" s="6"/>
      <c r="N28" s="6"/>
      <c r="O28" s="6">
        <v>300000</v>
      </c>
    </row>
  </sheetData>
  <mergeCells count="12">
    <mergeCell ref="A1:O1"/>
    <mergeCell ref="A2:O2"/>
    <mergeCell ref="A3:B3"/>
    <mergeCell ref="A28:B28"/>
    <mergeCell ref="G4:G5"/>
    <mergeCell ref="H4:H5"/>
    <mergeCell ref="I4:I5"/>
    <mergeCell ref="C4:C5"/>
    <mergeCell ref="A4:A5"/>
    <mergeCell ref="B4:B5"/>
    <mergeCell ref="J4:O4"/>
    <mergeCell ref="D4:F4"/>
  </mergeCells>
  <phoneticPr fontId="18"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4"/>
  <sheetViews>
    <sheetView showGridLines="0" showZeros="0" topLeftCell="A10" workbookViewId="0"/>
  </sheetViews>
  <sheetFormatPr defaultColWidth="8.625" defaultRowHeight="12.75" customHeight="1"/>
  <cols>
    <col min="1" max="4" width="35.625" customWidth="1"/>
  </cols>
  <sheetData>
    <row r="1" spans="1:4" ht="15" customHeight="1">
      <c r="A1" s="22"/>
      <c r="B1" s="1"/>
      <c r="C1" s="1"/>
      <c r="D1" s="1" t="s">
        <v>138</v>
      </c>
    </row>
    <row r="2" spans="1:4" ht="41.25" customHeight="1">
      <c r="A2" s="89" t="str">
        <f>"2026"&amp;"年部门财政拨款收支预算总表"</f>
        <v>2026年部门财政拨款收支预算总表</v>
      </c>
      <c r="B2" s="90"/>
      <c r="C2" s="90"/>
      <c r="D2" s="90"/>
    </row>
    <row r="3" spans="1:4" ht="17.25" customHeight="1">
      <c r="A3" s="91" t="str">
        <f>"单位名称："&amp;"宜良县第二中学"</f>
        <v>单位名称：宜良县第二中学</v>
      </c>
      <c r="B3" s="92"/>
      <c r="D3" s="1" t="s">
        <v>1</v>
      </c>
    </row>
    <row r="4" spans="1:4" ht="17.25" customHeight="1">
      <c r="A4" s="93" t="s">
        <v>2</v>
      </c>
      <c r="B4" s="94"/>
      <c r="C4" s="93" t="s">
        <v>3</v>
      </c>
      <c r="D4" s="94"/>
    </row>
    <row r="5" spans="1:4" ht="18.75" customHeight="1">
      <c r="A5" s="4" t="s">
        <v>4</v>
      </c>
      <c r="B5" s="4" t="s">
        <v>5</v>
      </c>
      <c r="C5" s="4" t="s">
        <v>6</v>
      </c>
      <c r="D5" s="4" t="s">
        <v>5</v>
      </c>
    </row>
    <row r="6" spans="1:4" ht="16.5" customHeight="1">
      <c r="A6" s="5" t="s">
        <v>139</v>
      </c>
      <c r="B6" s="6">
        <v>50500069.75</v>
      </c>
      <c r="C6" s="5" t="s">
        <v>140</v>
      </c>
      <c r="D6" s="6">
        <v>50500069.75</v>
      </c>
    </row>
    <row r="7" spans="1:4" ht="16.5" customHeight="1">
      <c r="A7" s="5" t="s">
        <v>141</v>
      </c>
      <c r="B7" s="6">
        <v>50500069.75</v>
      </c>
      <c r="C7" s="5" t="s">
        <v>142</v>
      </c>
      <c r="D7" s="6"/>
    </row>
    <row r="8" spans="1:4" ht="16.5" customHeight="1">
      <c r="A8" s="5" t="s">
        <v>143</v>
      </c>
      <c r="B8" s="6"/>
      <c r="C8" s="5" t="s">
        <v>144</v>
      </c>
      <c r="D8" s="6"/>
    </row>
    <row r="9" spans="1:4" ht="16.5" customHeight="1">
      <c r="A9" s="5" t="s">
        <v>145</v>
      </c>
      <c r="B9" s="6"/>
      <c r="C9" s="5" t="s">
        <v>146</v>
      </c>
      <c r="D9" s="6"/>
    </row>
    <row r="10" spans="1:4" ht="16.5" customHeight="1">
      <c r="A10" s="5" t="s">
        <v>147</v>
      </c>
      <c r="B10" s="6"/>
      <c r="C10" s="5" t="s">
        <v>148</v>
      </c>
      <c r="D10" s="6"/>
    </row>
    <row r="11" spans="1:4" ht="16.5" customHeight="1">
      <c r="A11" s="5" t="s">
        <v>141</v>
      </c>
      <c r="B11" s="6"/>
      <c r="C11" s="5" t="s">
        <v>149</v>
      </c>
      <c r="D11" s="6">
        <v>33577893.600000001</v>
      </c>
    </row>
    <row r="12" spans="1:4" ht="16.5" customHeight="1">
      <c r="A12" s="9" t="s">
        <v>143</v>
      </c>
      <c r="B12" s="6"/>
      <c r="C12" s="23" t="s">
        <v>150</v>
      </c>
      <c r="D12" s="6"/>
    </row>
    <row r="13" spans="1:4" ht="16.5" customHeight="1">
      <c r="A13" s="9" t="s">
        <v>145</v>
      </c>
      <c r="B13" s="6"/>
      <c r="C13" s="23" t="s">
        <v>151</v>
      </c>
      <c r="D13" s="6"/>
    </row>
    <row r="14" spans="1:4" ht="16.5" customHeight="1">
      <c r="A14" s="10"/>
      <c r="B14" s="6"/>
      <c r="C14" s="23" t="s">
        <v>152</v>
      </c>
      <c r="D14" s="6">
        <v>8955545.4499999993</v>
      </c>
    </row>
    <row r="15" spans="1:4" ht="16.5" customHeight="1">
      <c r="A15" s="10"/>
      <c r="B15" s="6"/>
      <c r="C15" s="23" t="s">
        <v>153</v>
      </c>
      <c r="D15" s="6">
        <v>4551852.7</v>
      </c>
    </row>
    <row r="16" spans="1:4" ht="16.5" customHeight="1">
      <c r="A16" s="10"/>
      <c r="B16" s="6"/>
      <c r="C16" s="23" t="s">
        <v>154</v>
      </c>
      <c r="D16" s="6"/>
    </row>
    <row r="17" spans="1:4" ht="16.5" customHeight="1">
      <c r="A17" s="10"/>
      <c r="B17" s="6"/>
      <c r="C17" s="23" t="s">
        <v>155</v>
      </c>
      <c r="D17" s="6"/>
    </row>
    <row r="18" spans="1:4" ht="16.5" customHeight="1">
      <c r="A18" s="10"/>
      <c r="B18" s="6"/>
      <c r="C18" s="23" t="s">
        <v>156</v>
      </c>
      <c r="D18" s="6"/>
    </row>
    <row r="19" spans="1:4" ht="16.5" customHeight="1">
      <c r="A19" s="10"/>
      <c r="B19" s="6"/>
      <c r="C19" s="23" t="s">
        <v>157</v>
      </c>
      <c r="D19" s="6"/>
    </row>
    <row r="20" spans="1:4" ht="16.5" customHeight="1">
      <c r="A20" s="10"/>
      <c r="B20" s="6"/>
      <c r="C20" s="23" t="s">
        <v>158</v>
      </c>
      <c r="D20" s="6"/>
    </row>
    <row r="21" spans="1:4" ht="16.5" customHeight="1">
      <c r="A21" s="10"/>
      <c r="B21" s="6"/>
      <c r="C21" s="23" t="s">
        <v>159</v>
      </c>
      <c r="D21" s="6"/>
    </row>
    <row r="22" spans="1:4" ht="16.5" customHeight="1">
      <c r="A22" s="10"/>
      <c r="B22" s="6"/>
      <c r="C22" s="23" t="s">
        <v>160</v>
      </c>
      <c r="D22" s="6"/>
    </row>
    <row r="23" spans="1:4" ht="16.5" customHeight="1">
      <c r="A23" s="10"/>
      <c r="B23" s="6"/>
      <c r="C23" s="23" t="s">
        <v>161</v>
      </c>
      <c r="D23" s="6"/>
    </row>
    <row r="24" spans="1:4" ht="16.5" customHeight="1">
      <c r="A24" s="10"/>
      <c r="B24" s="6"/>
      <c r="C24" s="23" t="s">
        <v>162</v>
      </c>
      <c r="D24" s="6"/>
    </row>
    <row r="25" spans="1:4" ht="16.5" customHeight="1">
      <c r="A25" s="10"/>
      <c r="B25" s="6"/>
      <c r="C25" s="23" t="s">
        <v>163</v>
      </c>
      <c r="D25" s="6">
        <v>3414778</v>
      </c>
    </row>
    <row r="26" spans="1:4" ht="16.5" customHeight="1">
      <c r="A26" s="10"/>
      <c r="B26" s="6"/>
      <c r="C26" s="23" t="s">
        <v>164</v>
      </c>
      <c r="D26" s="6"/>
    </row>
    <row r="27" spans="1:4" ht="16.5" customHeight="1">
      <c r="A27" s="10"/>
      <c r="B27" s="6"/>
      <c r="C27" s="23" t="s">
        <v>165</v>
      </c>
      <c r="D27" s="6"/>
    </row>
    <row r="28" spans="1:4" ht="16.5" customHeight="1">
      <c r="A28" s="10"/>
      <c r="B28" s="6"/>
      <c r="C28" s="23" t="s">
        <v>166</v>
      </c>
      <c r="D28" s="6"/>
    </row>
    <row r="29" spans="1:4" ht="16.5" customHeight="1">
      <c r="A29" s="10"/>
      <c r="B29" s="6"/>
      <c r="C29" s="23" t="s">
        <v>167</v>
      </c>
      <c r="D29" s="6"/>
    </row>
    <row r="30" spans="1:4" ht="16.5" customHeight="1">
      <c r="A30" s="10"/>
      <c r="B30" s="6"/>
      <c r="C30" s="23" t="s">
        <v>168</v>
      </c>
      <c r="D30" s="6"/>
    </row>
    <row r="31" spans="1:4" ht="16.5" customHeight="1">
      <c r="A31" s="10"/>
      <c r="B31" s="6"/>
      <c r="C31" s="9" t="s">
        <v>169</v>
      </c>
      <c r="D31" s="6"/>
    </row>
    <row r="32" spans="1:4" ht="16.5" customHeight="1">
      <c r="A32" s="10"/>
      <c r="B32" s="6"/>
      <c r="C32" s="9" t="s">
        <v>170</v>
      </c>
      <c r="D32" s="6"/>
    </row>
    <row r="33" spans="1:4" ht="16.5" customHeight="1">
      <c r="A33" s="10"/>
      <c r="B33" s="6"/>
      <c r="C33" s="24" t="s">
        <v>171</v>
      </c>
      <c r="D33" s="6"/>
    </row>
    <row r="34" spans="1:4" ht="15" customHeight="1">
      <c r="A34" s="11" t="s">
        <v>49</v>
      </c>
      <c r="B34" s="25">
        <v>50500069.75</v>
      </c>
      <c r="C34" s="11" t="s">
        <v>50</v>
      </c>
      <c r="D34" s="25">
        <v>50500069.75</v>
      </c>
    </row>
  </sheetData>
  <mergeCells count="4">
    <mergeCell ref="A2:D2"/>
    <mergeCell ref="A4:B4"/>
    <mergeCell ref="C4:D4"/>
    <mergeCell ref="A3:B3"/>
  </mergeCells>
  <phoneticPr fontId="18"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28"/>
  <sheetViews>
    <sheetView showZeros="0" workbookViewId="0"/>
  </sheetViews>
  <sheetFormatPr defaultColWidth="9.125" defaultRowHeight="14.25" customHeight="1"/>
  <cols>
    <col min="1" max="1" width="20.125" customWidth="1"/>
    <col min="2" max="2" width="44" customWidth="1"/>
    <col min="3" max="7" width="24.125" customWidth="1"/>
  </cols>
  <sheetData>
    <row r="1" spans="1:7" ht="14.25" customHeight="1">
      <c r="D1" s="26"/>
      <c r="F1" s="27"/>
      <c r="G1" s="3" t="s">
        <v>172</v>
      </c>
    </row>
    <row r="2" spans="1:7" ht="41.25" customHeight="1">
      <c r="A2" s="126" t="str">
        <f>"2026"&amp;"年一般公共预算支出预算表（按功能科目分类）"</f>
        <v>2026年一般公共预算支出预算表（按功能科目分类）</v>
      </c>
      <c r="B2" s="126"/>
      <c r="C2" s="126"/>
      <c r="D2" s="126"/>
      <c r="E2" s="126"/>
      <c r="F2" s="126"/>
      <c r="G2" s="126"/>
    </row>
    <row r="3" spans="1:7" ht="18" customHeight="1">
      <c r="A3" s="28" t="str">
        <f>"单位名称："&amp;"宜良县第二中学"</f>
        <v>单位名称：宜良县第二中学</v>
      </c>
      <c r="F3" s="29"/>
      <c r="G3" s="3" t="s">
        <v>1</v>
      </c>
    </row>
    <row r="4" spans="1:7" ht="20.25" customHeight="1">
      <c r="A4" s="127" t="s">
        <v>173</v>
      </c>
      <c r="B4" s="128"/>
      <c r="C4" s="136" t="s">
        <v>54</v>
      </c>
      <c r="D4" s="133" t="s">
        <v>74</v>
      </c>
      <c r="E4" s="134"/>
      <c r="F4" s="135"/>
      <c r="G4" s="131" t="s">
        <v>75</v>
      </c>
    </row>
    <row r="5" spans="1:7" ht="20.25" customHeight="1">
      <c r="A5" s="30" t="s">
        <v>71</v>
      </c>
      <c r="B5" s="30" t="s">
        <v>72</v>
      </c>
      <c r="C5" s="137"/>
      <c r="D5" s="32" t="s">
        <v>56</v>
      </c>
      <c r="E5" s="32" t="s">
        <v>174</v>
      </c>
      <c r="F5" s="32" t="s">
        <v>175</v>
      </c>
      <c r="G5" s="132"/>
    </row>
    <row r="6" spans="1:7" ht="15" customHeight="1">
      <c r="A6" s="33" t="s">
        <v>81</v>
      </c>
      <c r="B6" s="33" t="s">
        <v>82</v>
      </c>
      <c r="C6" s="33" t="s">
        <v>83</v>
      </c>
      <c r="D6" s="33" t="s">
        <v>84</v>
      </c>
      <c r="E6" s="33" t="s">
        <v>85</v>
      </c>
      <c r="F6" s="33" t="s">
        <v>86</v>
      </c>
      <c r="G6" s="33" t="s">
        <v>87</v>
      </c>
    </row>
    <row r="7" spans="1:7" ht="18" customHeight="1">
      <c r="A7" s="24" t="s">
        <v>96</v>
      </c>
      <c r="B7" s="24" t="s">
        <v>97</v>
      </c>
      <c r="C7" s="6">
        <v>33577893.600000001</v>
      </c>
      <c r="D7" s="6">
        <v>30727688</v>
      </c>
      <c r="E7" s="6">
        <v>30727688</v>
      </c>
      <c r="F7" s="6"/>
      <c r="G7" s="6">
        <v>2850205.6</v>
      </c>
    </row>
    <row r="8" spans="1:7" ht="18" customHeight="1">
      <c r="A8" s="34" t="s">
        <v>98</v>
      </c>
      <c r="B8" s="34" t="s">
        <v>99</v>
      </c>
      <c r="C8" s="6">
        <v>33577445.600000001</v>
      </c>
      <c r="D8" s="6">
        <v>30727688</v>
      </c>
      <c r="E8" s="6">
        <v>30727688</v>
      </c>
      <c r="F8" s="6"/>
      <c r="G8" s="6">
        <v>2849757.6</v>
      </c>
    </row>
    <row r="9" spans="1:7" ht="18" customHeight="1">
      <c r="A9" s="35" t="s">
        <v>100</v>
      </c>
      <c r="B9" s="35" t="s">
        <v>101</v>
      </c>
      <c r="C9" s="6">
        <v>55257.599999999999</v>
      </c>
      <c r="D9" s="6"/>
      <c r="E9" s="6"/>
      <c r="F9" s="6"/>
      <c r="G9" s="6">
        <v>55257.599999999999</v>
      </c>
    </row>
    <row r="10" spans="1:7" ht="18" customHeight="1">
      <c r="A10" s="35" t="s">
        <v>102</v>
      </c>
      <c r="B10" s="35" t="s">
        <v>103</v>
      </c>
      <c r="C10" s="6">
        <v>33522188</v>
      </c>
      <c r="D10" s="6">
        <v>30727688</v>
      </c>
      <c r="E10" s="6">
        <v>30727688</v>
      </c>
      <c r="F10" s="6"/>
      <c r="G10" s="6">
        <v>2794500</v>
      </c>
    </row>
    <row r="11" spans="1:7" ht="18" customHeight="1">
      <c r="A11" s="34" t="s">
        <v>104</v>
      </c>
      <c r="B11" s="34" t="s">
        <v>105</v>
      </c>
      <c r="C11" s="6">
        <v>448</v>
      </c>
      <c r="D11" s="6"/>
      <c r="E11" s="6"/>
      <c r="F11" s="6"/>
      <c r="G11" s="6">
        <v>448</v>
      </c>
    </row>
    <row r="12" spans="1:7" ht="18" customHeight="1">
      <c r="A12" s="35" t="s">
        <v>106</v>
      </c>
      <c r="B12" s="35" t="s">
        <v>107</v>
      </c>
      <c r="C12" s="6">
        <v>448</v>
      </c>
      <c r="D12" s="6"/>
      <c r="E12" s="6"/>
      <c r="F12" s="6"/>
      <c r="G12" s="6">
        <v>448</v>
      </c>
    </row>
    <row r="13" spans="1:7" ht="18" customHeight="1">
      <c r="A13" s="24" t="s">
        <v>108</v>
      </c>
      <c r="B13" s="24" t="s">
        <v>109</v>
      </c>
      <c r="C13" s="6">
        <v>8955545.4499999993</v>
      </c>
      <c r="D13" s="6">
        <v>8881037.4499999993</v>
      </c>
      <c r="E13" s="6">
        <v>8881037.4499999993</v>
      </c>
      <c r="F13" s="6"/>
      <c r="G13" s="6">
        <v>74508</v>
      </c>
    </row>
    <row r="14" spans="1:7" ht="18" customHeight="1">
      <c r="A14" s="34" t="s">
        <v>110</v>
      </c>
      <c r="B14" s="34" t="s">
        <v>111</v>
      </c>
      <c r="C14" s="6">
        <v>8881037.4499999993</v>
      </c>
      <c r="D14" s="6">
        <v>8881037.4499999993</v>
      </c>
      <c r="E14" s="6">
        <v>8881037.4499999993</v>
      </c>
      <c r="F14" s="6"/>
      <c r="G14" s="6"/>
    </row>
    <row r="15" spans="1:7" ht="18" customHeight="1">
      <c r="A15" s="35" t="s">
        <v>112</v>
      </c>
      <c r="B15" s="35" t="s">
        <v>113</v>
      </c>
      <c r="C15" s="6">
        <v>1728000</v>
      </c>
      <c r="D15" s="6">
        <v>1728000</v>
      </c>
      <c r="E15" s="6">
        <v>1728000</v>
      </c>
      <c r="F15" s="6"/>
      <c r="G15" s="6"/>
    </row>
    <row r="16" spans="1:7" ht="18" customHeight="1">
      <c r="A16" s="35" t="s">
        <v>114</v>
      </c>
      <c r="B16" s="35" t="s">
        <v>115</v>
      </c>
      <c r="C16" s="6">
        <v>4553037.45</v>
      </c>
      <c r="D16" s="6">
        <v>4553037.45</v>
      </c>
      <c r="E16" s="6">
        <v>4553037.45</v>
      </c>
      <c r="F16" s="6"/>
      <c r="G16" s="6"/>
    </row>
    <row r="17" spans="1:7" ht="18" customHeight="1">
      <c r="A17" s="35" t="s">
        <v>116</v>
      </c>
      <c r="B17" s="35" t="s">
        <v>117</v>
      </c>
      <c r="C17" s="6">
        <v>2600000</v>
      </c>
      <c r="D17" s="6">
        <v>2600000</v>
      </c>
      <c r="E17" s="6">
        <v>2600000</v>
      </c>
      <c r="F17" s="6"/>
      <c r="G17" s="6"/>
    </row>
    <row r="18" spans="1:7" ht="18" customHeight="1">
      <c r="A18" s="34" t="s">
        <v>118</v>
      </c>
      <c r="B18" s="34" t="s">
        <v>119</v>
      </c>
      <c r="C18" s="6">
        <v>74508</v>
      </c>
      <c r="D18" s="6"/>
      <c r="E18" s="6"/>
      <c r="F18" s="6"/>
      <c r="G18" s="6">
        <v>74508</v>
      </c>
    </row>
    <row r="19" spans="1:7" ht="18" customHeight="1">
      <c r="A19" s="35" t="s">
        <v>120</v>
      </c>
      <c r="B19" s="35" t="s">
        <v>121</v>
      </c>
      <c r="C19" s="6">
        <v>74508</v>
      </c>
      <c r="D19" s="6"/>
      <c r="E19" s="6"/>
      <c r="F19" s="6"/>
      <c r="G19" s="6">
        <v>74508</v>
      </c>
    </row>
    <row r="20" spans="1:7" ht="18" customHeight="1">
      <c r="A20" s="24" t="s">
        <v>122</v>
      </c>
      <c r="B20" s="24" t="s">
        <v>123</v>
      </c>
      <c r="C20" s="6">
        <v>4551852.7</v>
      </c>
      <c r="D20" s="6">
        <v>4551852.7</v>
      </c>
      <c r="E20" s="6">
        <v>4551852.7</v>
      </c>
      <c r="F20" s="6"/>
      <c r="G20" s="6"/>
    </row>
    <row r="21" spans="1:7" ht="18" customHeight="1">
      <c r="A21" s="34" t="s">
        <v>124</v>
      </c>
      <c r="B21" s="34" t="s">
        <v>125</v>
      </c>
      <c r="C21" s="6">
        <v>4551852.7</v>
      </c>
      <c r="D21" s="6">
        <v>4551852.7</v>
      </c>
      <c r="E21" s="6">
        <v>4551852.7</v>
      </c>
      <c r="F21" s="6"/>
      <c r="G21" s="6"/>
    </row>
    <row r="22" spans="1:7" ht="18" customHeight="1">
      <c r="A22" s="35" t="s">
        <v>126</v>
      </c>
      <c r="B22" s="35" t="s">
        <v>127</v>
      </c>
      <c r="C22" s="6">
        <v>2437911.2400000002</v>
      </c>
      <c r="D22" s="6">
        <v>2437911.2400000002</v>
      </c>
      <c r="E22" s="6">
        <v>2437911.2400000002</v>
      </c>
      <c r="F22" s="6"/>
      <c r="G22" s="6"/>
    </row>
    <row r="23" spans="1:7" ht="18" customHeight="1">
      <c r="A23" s="35" t="s">
        <v>128</v>
      </c>
      <c r="B23" s="35" t="s">
        <v>129</v>
      </c>
      <c r="C23" s="6">
        <v>2007021.46</v>
      </c>
      <c r="D23" s="6">
        <v>2007021.46</v>
      </c>
      <c r="E23" s="6">
        <v>2007021.46</v>
      </c>
      <c r="F23" s="6"/>
      <c r="G23" s="6"/>
    </row>
    <row r="24" spans="1:7" ht="18" customHeight="1">
      <c r="A24" s="35" t="s">
        <v>130</v>
      </c>
      <c r="B24" s="35" t="s">
        <v>131</v>
      </c>
      <c r="C24" s="6">
        <v>106920</v>
      </c>
      <c r="D24" s="6">
        <v>106920</v>
      </c>
      <c r="E24" s="6">
        <v>106920</v>
      </c>
      <c r="F24" s="6"/>
      <c r="G24" s="6"/>
    </row>
    <row r="25" spans="1:7" ht="18" customHeight="1">
      <c r="A25" s="24" t="s">
        <v>132</v>
      </c>
      <c r="B25" s="24" t="s">
        <v>133</v>
      </c>
      <c r="C25" s="6">
        <v>3414778</v>
      </c>
      <c r="D25" s="6">
        <v>3414778</v>
      </c>
      <c r="E25" s="6">
        <v>3414778</v>
      </c>
      <c r="F25" s="6"/>
      <c r="G25" s="6"/>
    </row>
    <row r="26" spans="1:7" ht="18" customHeight="1">
      <c r="A26" s="34" t="s">
        <v>134</v>
      </c>
      <c r="B26" s="34" t="s">
        <v>135</v>
      </c>
      <c r="C26" s="6">
        <v>3414778</v>
      </c>
      <c r="D26" s="6">
        <v>3414778</v>
      </c>
      <c r="E26" s="6">
        <v>3414778</v>
      </c>
      <c r="F26" s="6"/>
      <c r="G26" s="6"/>
    </row>
    <row r="27" spans="1:7" ht="18" customHeight="1">
      <c r="A27" s="35" t="s">
        <v>136</v>
      </c>
      <c r="B27" s="35" t="s">
        <v>137</v>
      </c>
      <c r="C27" s="6">
        <v>3414778</v>
      </c>
      <c r="D27" s="6">
        <v>3414778</v>
      </c>
      <c r="E27" s="6">
        <v>3414778</v>
      </c>
      <c r="F27" s="6"/>
      <c r="G27" s="6"/>
    </row>
    <row r="28" spans="1:7" ht="18" customHeight="1">
      <c r="A28" s="129" t="s">
        <v>176</v>
      </c>
      <c r="B28" s="130" t="s">
        <v>176</v>
      </c>
      <c r="C28" s="6">
        <v>50500069.75</v>
      </c>
      <c r="D28" s="6">
        <v>47575356.149999999</v>
      </c>
      <c r="E28" s="6">
        <v>47575356.149999999</v>
      </c>
      <c r="F28" s="6"/>
      <c r="G28" s="6">
        <v>2924713.6</v>
      </c>
    </row>
  </sheetData>
  <mergeCells count="6">
    <mergeCell ref="A2:G2"/>
    <mergeCell ref="A4:B4"/>
    <mergeCell ref="A28:B28"/>
    <mergeCell ref="G4:G5"/>
    <mergeCell ref="D4:F4"/>
    <mergeCell ref="C4:C5"/>
  </mergeCells>
  <phoneticPr fontId="18" type="noConversion"/>
  <printOptions horizontalCentered="1"/>
  <pageMargins left="0.37" right="0.37" top="0.56000000000000005" bottom="0.56000000000000005" header="0.48" footer="0.48"/>
  <pageSetup paperSize="9" scale="0" fitToHeight="100" orientation="landscape"/>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9"/>
  <sheetViews>
    <sheetView showZeros="0" workbookViewId="0">
      <selection activeCell="A14" sqref="A14"/>
    </sheetView>
  </sheetViews>
  <sheetFormatPr defaultColWidth="10.375" defaultRowHeight="14.25" customHeight="1"/>
  <cols>
    <col min="1" max="6" width="28.125" customWidth="1"/>
  </cols>
  <sheetData>
    <row r="1" spans="1:6" ht="14.25" customHeight="1">
      <c r="A1" s="37"/>
      <c r="B1" s="37"/>
      <c r="C1" s="37"/>
      <c r="D1" s="37"/>
      <c r="E1" s="22"/>
      <c r="F1" s="38" t="s">
        <v>177</v>
      </c>
    </row>
    <row r="2" spans="1:6" ht="41.25" customHeight="1">
      <c r="A2" s="138" t="str">
        <f>"2026"&amp;"年一般公共预算“三公”经费支出预算表"</f>
        <v>2026年一般公共预算“三公”经费支出预算表</v>
      </c>
      <c r="B2" s="139"/>
      <c r="C2" s="139"/>
      <c r="D2" s="139"/>
      <c r="E2" s="140"/>
      <c r="F2" s="139"/>
    </row>
    <row r="3" spans="1:6" ht="14.25" customHeight="1">
      <c r="A3" s="141" t="str">
        <f>"单位名称："&amp;"宜良县第二中学"</f>
        <v>单位名称：宜良县第二中学</v>
      </c>
      <c r="B3" s="142"/>
      <c r="D3" s="37"/>
      <c r="E3" s="22"/>
      <c r="F3" s="2" t="s">
        <v>1</v>
      </c>
    </row>
    <row r="4" spans="1:6" ht="27" customHeight="1">
      <c r="A4" s="143" t="s">
        <v>178</v>
      </c>
      <c r="B4" s="143" t="s">
        <v>179</v>
      </c>
      <c r="C4" s="99" t="s">
        <v>180</v>
      </c>
      <c r="D4" s="143"/>
      <c r="E4" s="146"/>
      <c r="F4" s="143" t="s">
        <v>181</v>
      </c>
    </row>
    <row r="5" spans="1:6" ht="28.5" customHeight="1">
      <c r="A5" s="144"/>
      <c r="B5" s="145"/>
      <c r="C5" s="39" t="s">
        <v>56</v>
      </c>
      <c r="D5" s="39" t="s">
        <v>182</v>
      </c>
      <c r="E5" s="39" t="s">
        <v>183</v>
      </c>
      <c r="F5" s="147"/>
    </row>
    <row r="6" spans="1:6" ht="17.25" customHeight="1">
      <c r="A6" s="18" t="s">
        <v>81</v>
      </c>
      <c r="B6" s="18" t="s">
        <v>82</v>
      </c>
      <c r="C6" s="18" t="s">
        <v>83</v>
      </c>
      <c r="D6" s="18" t="s">
        <v>84</v>
      </c>
      <c r="E6" s="18" t="s">
        <v>85</v>
      </c>
      <c r="F6" s="18" t="s">
        <v>86</v>
      </c>
    </row>
    <row r="7" spans="1:6" ht="17.25" customHeight="1">
      <c r="A7" s="6"/>
      <c r="B7" s="6"/>
      <c r="C7" s="6"/>
      <c r="D7" s="6"/>
      <c r="E7" s="6"/>
      <c r="F7" s="6"/>
    </row>
    <row r="8" spans="1:6" ht="14.25" customHeight="1">
      <c r="A8" s="87" t="s">
        <v>388</v>
      </c>
    </row>
    <row r="9" spans="1:6" ht="14.25" customHeight="1">
      <c r="A9" s="88" t="s">
        <v>390</v>
      </c>
    </row>
  </sheetData>
  <mergeCells count="6">
    <mergeCell ref="A2:F2"/>
    <mergeCell ref="A3:B3"/>
    <mergeCell ref="A4:A5"/>
    <mergeCell ref="B4:B5"/>
    <mergeCell ref="C4:E4"/>
    <mergeCell ref="F4:F5"/>
  </mergeCells>
  <phoneticPr fontId="18"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W28"/>
  <sheetViews>
    <sheetView showZeros="0" topLeftCell="A4" workbookViewId="0">
      <selection activeCell="F10" sqref="F10"/>
    </sheetView>
  </sheetViews>
  <sheetFormatPr defaultColWidth="9.125" defaultRowHeight="14.25" customHeight="1"/>
  <cols>
    <col min="1" max="1" width="32.875" customWidth="1"/>
    <col min="2" max="2" width="20.75" customWidth="1"/>
    <col min="3" max="3" width="31.25" customWidth="1"/>
    <col min="4" max="4" width="10.125" customWidth="1"/>
    <col min="5" max="5" width="17.625" customWidth="1"/>
    <col min="6" max="6" width="10.25" customWidth="1"/>
    <col min="7" max="7" width="23" customWidth="1"/>
    <col min="8" max="23" width="18.75" customWidth="1"/>
  </cols>
  <sheetData>
    <row r="1" spans="1:23" ht="13.5" customHeight="1">
      <c r="B1" s="40"/>
      <c r="D1" s="41"/>
      <c r="E1" s="41"/>
      <c r="F1" s="41"/>
      <c r="G1" s="41"/>
      <c r="H1" s="42"/>
      <c r="I1" s="42"/>
      <c r="J1" s="42"/>
      <c r="K1" s="42"/>
      <c r="L1" s="42"/>
      <c r="M1" s="42"/>
      <c r="Q1" s="42"/>
      <c r="U1" s="40"/>
      <c r="W1" s="43" t="s">
        <v>184</v>
      </c>
    </row>
    <row r="2" spans="1:23" ht="45.75" customHeight="1">
      <c r="A2" s="158" t="str">
        <f>"2026"&amp;"年部门基本支出预算表"</f>
        <v>2026年部门基本支出预算表</v>
      </c>
      <c r="B2" s="158"/>
      <c r="C2" s="158"/>
      <c r="D2" s="158"/>
      <c r="E2" s="158"/>
      <c r="F2" s="158"/>
      <c r="G2" s="158"/>
      <c r="H2" s="158"/>
      <c r="I2" s="158"/>
      <c r="J2" s="158"/>
      <c r="K2" s="158"/>
      <c r="L2" s="158"/>
      <c r="M2" s="158"/>
      <c r="N2" s="159"/>
      <c r="O2" s="159"/>
      <c r="P2" s="159"/>
      <c r="Q2" s="158"/>
      <c r="R2" s="158"/>
      <c r="S2" s="158"/>
      <c r="T2" s="158"/>
      <c r="U2" s="158"/>
      <c r="V2" s="158"/>
      <c r="W2" s="158"/>
    </row>
    <row r="3" spans="1:23" ht="18.75" customHeight="1">
      <c r="A3" s="160" t="str">
        <f>"单位名称："&amp;"宜良县第二中学"</f>
        <v>单位名称：宜良县第二中学</v>
      </c>
      <c r="B3" s="161"/>
      <c r="C3" s="161"/>
      <c r="D3" s="161"/>
      <c r="E3" s="161"/>
      <c r="F3" s="161"/>
      <c r="G3" s="161"/>
      <c r="H3" s="44"/>
      <c r="I3" s="44"/>
      <c r="J3" s="44"/>
      <c r="K3" s="44"/>
      <c r="L3" s="44"/>
      <c r="M3" s="44"/>
      <c r="N3" s="45"/>
      <c r="O3" s="45"/>
      <c r="P3" s="45"/>
      <c r="Q3" s="44"/>
      <c r="U3" s="40"/>
      <c r="W3" s="43" t="s">
        <v>1</v>
      </c>
    </row>
    <row r="4" spans="1:23" ht="18" customHeight="1">
      <c r="A4" s="156" t="s">
        <v>185</v>
      </c>
      <c r="B4" s="156" t="s">
        <v>186</v>
      </c>
      <c r="C4" s="156" t="s">
        <v>187</v>
      </c>
      <c r="D4" s="156" t="s">
        <v>188</v>
      </c>
      <c r="E4" s="156" t="s">
        <v>189</v>
      </c>
      <c r="F4" s="156" t="s">
        <v>190</v>
      </c>
      <c r="G4" s="156" t="s">
        <v>191</v>
      </c>
      <c r="H4" s="133" t="s">
        <v>192</v>
      </c>
      <c r="I4" s="151" t="s">
        <v>192</v>
      </c>
      <c r="J4" s="151"/>
      <c r="K4" s="151"/>
      <c r="L4" s="151"/>
      <c r="M4" s="151"/>
      <c r="N4" s="134"/>
      <c r="O4" s="134"/>
      <c r="P4" s="134"/>
      <c r="Q4" s="152" t="s">
        <v>60</v>
      </c>
      <c r="R4" s="151" t="s">
        <v>61</v>
      </c>
      <c r="S4" s="151"/>
      <c r="T4" s="151"/>
      <c r="U4" s="151"/>
      <c r="V4" s="151"/>
      <c r="W4" s="153"/>
    </row>
    <row r="5" spans="1:23" ht="18" customHeight="1">
      <c r="A5" s="162"/>
      <c r="B5" s="163"/>
      <c r="C5" s="162"/>
      <c r="D5" s="162"/>
      <c r="E5" s="162"/>
      <c r="F5" s="162"/>
      <c r="G5" s="162"/>
      <c r="H5" s="136" t="s">
        <v>193</v>
      </c>
      <c r="I5" s="133" t="s">
        <v>57</v>
      </c>
      <c r="J5" s="151"/>
      <c r="K5" s="151"/>
      <c r="L5" s="151"/>
      <c r="M5" s="153"/>
      <c r="N5" s="165" t="s">
        <v>194</v>
      </c>
      <c r="O5" s="134"/>
      <c r="P5" s="135"/>
      <c r="Q5" s="156" t="s">
        <v>60</v>
      </c>
      <c r="R5" s="133" t="s">
        <v>61</v>
      </c>
      <c r="S5" s="152" t="s">
        <v>63</v>
      </c>
      <c r="T5" s="151" t="s">
        <v>61</v>
      </c>
      <c r="U5" s="152" t="s">
        <v>65</v>
      </c>
      <c r="V5" s="152" t="s">
        <v>66</v>
      </c>
      <c r="W5" s="164" t="s">
        <v>67</v>
      </c>
    </row>
    <row r="6" spans="1:23" ht="19.5" customHeight="1">
      <c r="A6" s="154"/>
      <c r="B6" s="154"/>
      <c r="C6" s="154"/>
      <c r="D6" s="154"/>
      <c r="E6" s="154"/>
      <c r="F6" s="154"/>
      <c r="G6" s="154"/>
      <c r="H6" s="154"/>
      <c r="I6" s="166" t="s">
        <v>195</v>
      </c>
      <c r="J6" s="156" t="s">
        <v>196</v>
      </c>
      <c r="K6" s="156" t="s">
        <v>197</v>
      </c>
      <c r="L6" s="156" t="s">
        <v>198</v>
      </c>
      <c r="M6" s="156" t="s">
        <v>199</v>
      </c>
      <c r="N6" s="156" t="s">
        <v>57</v>
      </c>
      <c r="O6" s="156" t="s">
        <v>58</v>
      </c>
      <c r="P6" s="156" t="s">
        <v>59</v>
      </c>
      <c r="Q6" s="154"/>
      <c r="R6" s="156" t="s">
        <v>56</v>
      </c>
      <c r="S6" s="156" t="s">
        <v>63</v>
      </c>
      <c r="T6" s="156" t="s">
        <v>200</v>
      </c>
      <c r="U6" s="156" t="s">
        <v>65</v>
      </c>
      <c r="V6" s="156" t="s">
        <v>66</v>
      </c>
      <c r="W6" s="156" t="s">
        <v>67</v>
      </c>
    </row>
    <row r="7" spans="1:23" ht="37.5" customHeight="1">
      <c r="A7" s="155"/>
      <c r="B7" s="155"/>
      <c r="C7" s="155"/>
      <c r="D7" s="155"/>
      <c r="E7" s="155"/>
      <c r="F7" s="155"/>
      <c r="G7" s="155"/>
      <c r="H7" s="155"/>
      <c r="I7" s="167" t="s">
        <v>56</v>
      </c>
      <c r="J7" s="157" t="s">
        <v>201</v>
      </c>
      <c r="K7" s="157" t="s">
        <v>197</v>
      </c>
      <c r="L7" s="157" t="s">
        <v>198</v>
      </c>
      <c r="M7" s="157" t="s">
        <v>199</v>
      </c>
      <c r="N7" s="157" t="s">
        <v>197</v>
      </c>
      <c r="O7" s="157" t="s">
        <v>198</v>
      </c>
      <c r="P7" s="157" t="s">
        <v>199</v>
      </c>
      <c r="Q7" s="157" t="s">
        <v>60</v>
      </c>
      <c r="R7" s="157" t="s">
        <v>56</v>
      </c>
      <c r="S7" s="157" t="s">
        <v>63</v>
      </c>
      <c r="T7" s="157" t="s">
        <v>200</v>
      </c>
      <c r="U7" s="157" t="s">
        <v>65</v>
      </c>
      <c r="V7" s="157" t="s">
        <v>66</v>
      </c>
      <c r="W7" s="157" t="s">
        <v>67</v>
      </c>
    </row>
    <row r="8" spans="1:23" ht="14.25" customHeight="1">
      <c r="A8" s="48">
        <v>1</v>
      </c>
      <c r="B8" s="48">
        <v>2</v>
      </c>
      <c r="C8" s="48">
        <v>3</v>
      </c>
      <c r="D8" s="48">
        <v>4</v>
      </c>
      <c r="E8" s="48">
        <v>5</v>
      </c>
      <c r="F8" s="48">
        <v>6</v>
      </c>
      <c r="G8" s="48">
        <v>7</v>
      </c>
      <c r="H8" s="48">
        <v>8</v>
      </c>
      <c r="I8" s="48">
        <v>9</v>
      </c>
      <c r="J8" s="48">
        <v>10</v>
      </c>
      <c r="K8" s="48">
        <v>11</v>
      </c>
      <c r="L8" s="48">
        <v>12</v>
      </c>
      <c r="M8" s="48">
        <v>13</v>
      </c>
      <c r="N8" s="48">
        <v>14</v>
      </c>
      <c r="O8" s="48">
        <v>15</v>
      </c>
      <c r="P8" s="48">
        <v>16</v>
      </c>
      <c r="Q8" s="48">
        <v>17</v>
      </c>
      <c r="R8" s="48">
        <v>18</v>
      </c>
      <c r="S8" s="48">
        <v>19</v>
      </c>
      <c r="T8" s="48">
        <v>20</v>
      </c>
      <c r="U8" s="48">
        <v>21</v>
      </c>
      <c r="V8" s="48">
        <v>22</v>
      </c>
      <c r="W8" s="48">
        <v>23</v>
      </c>
    </row>
    <row r="9" spans="1:23" ht="20.25" customHeight="1">
      <c r="A9" s="9" t="s">
        <v>202</v>
      </c>
      <c r="B9" s="9"/>
      <c r="C9" s="9"/>
      <c r="D9" s="9"/>
      <c r="E9" s="9"/>
      <c r="F9" s="9"/>
      <c r="G9" s="9"/>
      <c r="H9" s="6">
        <v>47575356.149999999</v>
      </c>
      <c r="I9" s="6">
        <v>47575356.149999999</v>
      </c>
      <c r="J9" s="6"/>
      <c r="K9" s="6"/>
      <c r="L9" s="6">
        <v>47575356.149999999</v>
      </c>
      <c r="M9" s="6"/>
      <c r="N9" s="6"/>
      <c r="O9" s="6"/>
      <c r="P9" s="6"/>
      <c r="Q9" s="6"/>
      <c r="R9" s="6"/>
      <c r="S9" s="6"/>
      <c r="T9" s="6"/>
      <c r="U9" s="6"/>
      <c r="V9" s="6"/>
      <c r="W9" s="6"/>
    </row>
    <row r="10" spans="1:23" ht="20.25" customHeight="1">
      <c r="A10" s="49" t="s">
        <v>69</v>
      </c>
      <c r="B10" s="9" t="s">
        <v>203</v>
      </c>
      <c r="C10" s="9" t="s">
        <v>204</v>
      </c>
      <c r="D10" s="9" t="s">
        <v>102</v>
      </c>
      <c r="E10" s="9" t="s">
        <v>103</v>
      </c>
      <c r="F10" s="9">
        <v>30101</v>
      </c>
      <c r="G10" s="9" t="s">
        <v>205</v>
      </c>
      <c r="H10" s="6">
        <v>14264088</v>
      </c>
      <c r="I10" s="6">
        <v>14264088</v>
      </c>
      <c r="J10" s="6"/>
      <c r="K10" s="6"/>
      <c r="L10" s="6">
        <v>14264088</v>
      </c>
      <c r="M10" s="6"/>
      <c r="N10" s="6"/>
      <c r="O10" s="6"/>
      <c r="P10" s="6"/>
      <c r="Q10" s="6"/>
      <c r="R10" s="6"/>
      <c r="S10" s="6"/>
      <c r="T10" s="6"/>
      <c r="U10" s="6"/>
      <c r="V10" s="6"/>
      <c r="W10" s="6"/>
    </row>
    <row r="11" spans="1:23" ht="20.25" customHeight="1">
      <c r="A11" s="49" t="s">
        <v>69</v>
      </c>
      <c r="B11" s="9" t="s">
        <v>203</v>
      </c>
      <c r="C11" s="9" t="s">
        <v>204</v>
      </c>
      <c r="D11" s="9" t="s">
        <v>102</v>
      </c>
      <c r="E11" s="9" t="s">
        <v>103</v>
      </c>
      <c r="F11" s="9" t="s">
        <v>206</v>
      </c>
      <c r="G11" s="9" t="s">
        <v>207</v>
      </c>
      <c r="H11" s="6">
        <v>859164</v>
      </c>
      <c r="I11" s="6">
        <v>859164</v>
      </c>
      <c r="J11" s="50"/>
      <c r="K11" s="50"/>
      <c r="L11" s="6">
        <v>859164</v>
      </c>
      <c r="M11" s="50"/>
      <c r="N11" s="6"/>
      <c r="O11" s="6"/>
      <c r="P11" s="6"/>
      <c r="Q11" s="6"/>
      <c r="R11" s="6"/>
      <c r="S11" s="6"/>
      <c r="T11" s="6"/>
      <c r="U11" s="6"/>
      <c r="V11" s="6"/>
      <c r="W11" s="6"/>
    </row>
    <row r="12" spans="1:23" ht="20.25" customHeight="1">
      <c r="A12" s="49" t="s">
        <v>69</v>
      </c>
      <c r="B12" s="9" t="s">
        <v>203</v>
      </c>
      <c r="C12" s="9" t="s">
        <v>204</v>
      </c>
      <c r="D12" s="9" t="s">
        <v>102</v>
      </c>
      <c r="E12" s="9" t="s">
        <v>103</v>
      </c>
      <c r="F12" s="9" t="s">
        <v>208</v>
      </c>
      <c r="G12" s="9" t="s">
        <v>209</v>
      </c>
      <c r="H12" s="6">
        <v>1188674</v>
      </c>
      <c r="I12" s="6">
        <v>1188674</v>
      </c>
      <c r="J12" s="50"/>
      <c r="K12" s="50"/>
      <c r="L12" s="6">
        <v>1188674</v>
      </c>
      <c r="M12" s="50"/>
      <c r="N12" s="6"/>
      <c r="O12" s="6"/>
      <c r="P12" s="6"/>
      <c r="Q12" s="6"/>
      <c r="R12" s="6"/>
      <c r="S12" s="6"/>
      <c r="T12" s="6"/>
      <c r="U12" s="6"/>
      <c r="V12" s="6"/>
      <c r="W12" s="6"/>
    </row>
    <row r="13" spans="1:23" ht="20.25" customHeight="1">
      <c r="A13" s="49" t="s">
        <v>69</v>
      </c>
      <c r="B13" s="9" t="s">
        <v>203</v>
      </c>
      <c r="C13" s="9" t="s">
        <v>204</v>
      </c>
      <c r="D13" s="9" t="s">
        <v>102</v>
      </c>
      <c r="E13" s="9" t="s">
        <v>103</v>
      </c>
      <c r="F13" s="9" t="s">
        <v>210</v>
      </c>
      <c r="G13" s="9" t="s">
        <v>211</v>
      </c>
      <c r="H13" s="6">
        <v>5003802</v>
      </c>
      <c r="I13" s="6">
        <v>5003802</v>
      </c>
      <c r="J13" s="50"/>
      <c r="K13" s="50"/>
      <c r="L13" s="6">
        <v>5003802</v>
      </c>
      <c r="M13" s="50"/>
      <c r="N13" s="6"/>
      <c r="O13" s="6"/>
      <c r="P13" s="6"/>
      <c r="Q13" s="6"/>
      <c r="R13" s="6"/>
      <c r="S13" s="6"/>
      <c r="T13" s="6"/>
      <c r="U13" s="6"/>
      <c r="V13" s="6"/>
      <c r="W13" s="6"/>
    </row>
    <row r="14" spans="1:23" ht="20.25" customHeight="1">
      <c r="A14" s="49" t="s">
        <v>69</v>
      </c>
      <c r="B14" s="9" t="s">
        <v>203</v>
      </c>
      <c r="C14" s="9" t="s">
        <v>204</v>
      </c>
      <c r="D14" s="9" t="s">
        <v>102</v>
      </c>
      <c r="E14" s="9" t="s">
        <v>103</v>
      </c>
      <c r="F14" s="9" t="s">
        <v>210</v>
      </c>
      <c r="G14" s="9" t="s">
        <v>211</v>
      </c>
      <c r="H14" s="6">
        <v>4628580</v>
      </c>
      <c r="I14" s="6">
        <v>4628580</v>
      </c>
      <c r="J14" s="50"/>
      <c r="K14" s="50"/>
      <c r="L14" s="6">
        <v>4628580</v>
      </c>
      <c r="M14" s="50"/>
      <c r="N14" s="6"/>
      <c r="O14" s="6"/>
      <c r="P14" s="6"/>
      <c r="Q14" s="6"/>
      <c r="R14" s="6"/>
      <c r="S14" s="6"/>
      <c r="T14" s="6"/>
      <c r="U14" s="6"/>
      <c r="V14" s="6"/>
      <c r="W14" s="6"/>
    </row>
    <row r="15" spans="1:23" ht="20.25" customHeight="1">
      <c r="A15" s="49" t="s">
        <v>69</v>
      </c>
      <c r="B15" s="9" t="s">
        <v>203</v>
      </c>
      <c r="C15" s="9" t="s">
        <v>204</v>
      </c>
      <c r="D15" s="9" t="s">
        <v>102</v>
      </c>
      <c r="E15" s="9" t="s">
        <v>103</v>
      </c>
      <c r="F15" s="9" t="s">
        <v>210</v>
      </c>
      <c r="G15" s="9" t="s">
        <v>211</v>
      </c>
      <c r="H15" s="6">
        <v>2528340</v>
      </c>
      <c r="I15" s="6">
        <v>2528340</v>
      </c>
      <c r="J15" s="50"/>
      <c r="K15" s="50"/>
      <c r="L15" s="6">
        <v>2528340</v>
      </c>
      <c r="M15" s="50"/>
      <c r="N15" s="6"/>
      <c r="O15" s="6"/>
      <c r="P15" s="6"/>
      <c r="Q15" s="6"/>
      <c r="R15" s="6"/>
      <c r="S15" s="6"/>
      <c r="T15" s="6"/>
      <c r="U15" s="6"/>
      <c r="V15" s="6"/>
      <c r="W15" s="6"/>
    </row>
    <row r="16" spans="1:23" ht="20.25" customHeight="1">
      <c r="A16" s="49" t="s">
        <v>69</v>
      </c>
      <c r="B16" s="9" t="s">
        <v>212</v>
      </c>
      <c r="C16" s="9" t="s">
        <v>213</v>
      </c>
      <c r="D16" s="9" t="s">
        <v>114</v>
      </c>
      <c r="E16" s="9" t="s">
        <v>115</v>
      </c>
      <c r="F16" s="9" t="s">
        <v>214</v>
      </c>
      <c r="G16" s="9" t="s">
        <v>215</v>
      </c>
      <c r="H16" s="6">
        <v>4553037.45</v>
      </c>
      <c r="I16" s="6">
        <v>4553037.45</v>
      </c>
      <c r="J16" s="50"/>
      <c r="K16" s="50"/>
      <c r="L16" s="6">
        <v>4553037.45</v>
      </c>
      <c r="M16" s="50"/>
      <c r="N16" s="6"/>
      <c r="O16" s="6"/>
      <c r="P16" s="6"/>
      <c r="Q16" s="6"/>
      <c r="R16" s="6"/>
      <c r="S16" s="6"/>
      <c r="T16" s="6"/>
      <c r="U16" s="6"/>
      <c r="V16" s="6"/>
      <c r="W16" s="6"/>
    </row>
    <row r="17" spans="1:23" ht="20.25" customHeight="1">
      <c r="A17" s="49" t="s">
        <v>69</v>
      </c>
      <c r="B17" s="9" t="s">
        <v>212</v>
      </c>
      <c r="C17" s="9" t="s">
        <v>213</v>
      </c>
      <c r="D17" s="9" t="s">
        <v>116</v>
      </c>
      <c r="E17" s="9" t="s">
        <v>117</v>
      </c>
      <c r="F17" s="9" t="s">
        <v>216</v>
      </c>
      <c r="G17" s="9" t="s">
        <v>217</v>
      </c>
      <c r="H17" s="6">
        <v>2600000</v>
      </c>
      <c r="I17" s="6">
        <v>2600000</v>
      </c>
      <c r="J17" s="50"/>
      <c r="K17" s="50"/>
      <c r="L17" s="6">
        <v>2600000</v>
      </c>
      <c r="M17" s="50"/>
      <c r="N17" s="6"/>
      <c r="O17" s="6"/>
      <c r="P17" s="6"/>
      <c r="Q17" s="6"/>
      <c r="R17" s="6"/>
      <c r="S17" s="6"/>
      <c r="T17" s="6"/>
      <c r="U17" s="6"/>
      <c r="V17" s="6"/>
      <c r="W17" s="6"/>
    </row>
    <row r="18" spans="1:23" ht="20.25" customHeight="1">
      <c r="A18" s="49" t="s">
        <v>69</v>
      </c>
      <c r="B18" s="9" t="s">
        <v>212</v>
      </c>
      <c r="C18" s="9" t="s">
        <v>213</v>
      </c>
      <c r="D18" s="9" t="s">
        <v>126</v>
      </c>
      <c r="E18" s="9" t="s">
        <v>127</v>
      </c>
      <c r="F18" s="9" t="s">
        <v>218</v>
      </c>
      <c r="G18" s="9" t="s">
        <v>219</v>
      </c>
      <c r="H18" s="6">
        <v>62760</v>
      </c>
      <c r="I18" s="6">
        <v>62760</v>
      </c>
      <c r="J18" s="50"/>
      <c r="K18" s="50"/>
      <c r="L18" s="6">
        <v>62760</v>
      </c>
      <c r="M18" s="50"/>
      <c r="N18" s="6"/>
      <c r="O18" s="6"/>
      <c r="P18" s="6"/>
      <c r="Q18" s="6"/>
      <c r="R18" s="6"/>
      <c r="S18" s="6"/>
      <c r="T18" s="6"/>
      <c r="U18" s="6"/>
      <c r="V18" s="6"/>
      <c r="W18" s="6"/>
    </row>
    <row r="19" spans="1:23" ht="20.25" customHeight="1">
      <c r="A19" s="49" t="s">
        <v>69</v>
      </c>
      <c r="B19" s="9" t="s">
        <v>212</v>
      </c>
      <c r="C19" s="9" t="s">
        <v>213</v>
      </c>
      <c r="D19" s="9" t="s">
        <v>126</v>
      </c>
      <c r="E19" s="9" t="s">
        <v>127</v>
      </c>
      <c r="F19" s="9" t="s">
        <v>218</v>
      </c>
      <c r="G19" s="9" t="s">
        <v>219</v>
      </c>
      <c r="H19" s="6">
        <v>2248062.2400000002</v>
      </c>
      <c r="I19" s="6">
        <v>2248062.2400000002</v>
      </c>
      <c r="J19" s="50"/>
      <c r="K19" s="50"/>
      <c r="L19" s="6">
        <v>2248062.2400000002</v>
      </c>
      <c r="M19" s="50"/>
      <c r="N19" s="6"/>
      <c r="O19" s="6"/>
      <c r="P19" s="6"/>
      <c r="Q19" s="6"/>
      <c r="R19" s="6"/>
      <c r="S19" s="6"/>
      <c r="T19" s="6"/>
      <c r="U19" s="6"/>
      <c r="V19" s="6"/>
      <c r="W19" s="6"/>
    </row>
    <row r="20" spans="1:23" ht="20.25" customHeight="1">
      <c r="A20" s="49" t="s">
        <v>69</v>
      </c>
      <c r="B20" s="9" t="s">
        <v>212</v>
      </c>
      <c r="C20" s="9" t="s">
        <v>213</v>
      </c>
      <c r="D20" s="9" t="s">
        <v>126</v>
      </c>
      <c r="E20" s="9" t="s">
        <v>127</v>
      </c>
      <c r="F20" s="9" t="s">
        <v>218</v>
      </c>
      <c r="G20" s="9" t="s">
        <v>219</v>
      </c>
      <c r="H20" s="6">
        <v>127089</v>
      </c>
      <c r="I20" s="6">
        <v>127089</v>
      </c>
      <c r="J20" s="50"/>
      <c r="K20" s="50"/>
      <c r="L20" s="6">
        <v>127089</v>
      </c>
      <c r="M20" s="50"/>
      <c r="N20" s="6"/>
      <c r="O20" s="6"/>
      <c r="P20" s="6"/>
      <c r="Q20" s="6"/>
      <c r="R20" s="6"/>
      <c r="S20" s="6"/>
      <c r="T20" s="6"/>
      <c r="U20" s="6"/>
      <c r="V20" s="6"/>
      <c r="W20" s="6"/>
    </row>
    <row r="21" spans="1:23" ht="20.25" customHeight="1">
      <c r="A21" s="49" t="s">
        <v>69</v>
      </c>
      <c r="B21" s="9" t="s">
        <v>212</v>
      </c>
      <c r="C21" s="9" t="s">
        <v>213</v>
      </c>
      <c r="D21" s="9" t="s">
        <v>128</v>
      </c>
      <c r="E21" s="9" t="s">
        <v>129</v>
      </c>
      <c r="F21" s="9" t="s">
        <v>220</v>
      </c>
      <c r="G21" s="9" t="s">
        <v>221</v>
      </c>
      <c r="H21" s="6">
        <v>584197.26</v>
      </c>
      <c r="I21" s="6">
        <v>584197.26</v>
      </c>
      <c r="J21" s="50"/>
      <c r="K21" s="50"/>
      <c r="L21" s="6">
        <v>584197.26</v>
      </c>
      <c r="M21" s="50"/>
      <c r="N21" s="6"/>
      <c r="O21" s="6"/>
      <c r="P21" s="6"/>
      <c r="Q21" s="6"/>
      <c r="R21" s="6"/>
      <c r="S21" s="6"/>
      <c r="T21" s="6"/>
      <c r="U21" s="6"/>
      <c r="V21" s="6"/>
      <c r="W21" s="6"/>
    </row>
    <row r="22" spans="1:23" ht="20.25" customHeight="1">
      <c r="A22" s="49" t="s">
        <v>69</v>
      </c>
      <c r="B22" s="9" t="s">
        <v>212</v>
      </c>
      <c r="C22" s="9" t="s">
        <v>213</v>
      </c>
      <c r="D22" s="9" t="s">
        <v>128</v>
      </c>
      <c r="E22" s="9" t="s">
        <v>129</v>
      </c>
      <c r="F22" s="9" t="s">
        <v>220</v>
      </c>
      <c r="G22" s="9" t="s">
        <v>221</v>
      </c>
      <c r="H22" s="6">
        <v>1422824.2</v>
      </c>
      <c r="I22" s="6">
        <v>1422824.2</v>
      </c>
      <c r="J22" s="50"/>
      <c r="K22" s="50"/>
      <c r="L22" s="6">
        <v>1422824.2</v>
      </c>
      <c r="M22" s="50"/>
      <c r="N22" s="6"/>
      <c r="O22" s="6"/>
      <c r="P22" s="6"/>
      <c r="Q22" s="6"/>
      <c r="R22" s="6"/>
      <c r="S22" s="6"/>
      <c r="T22" s="6"/>
      <c r="U22" s="6"/>
      <c r="V22" s="6"/>
      <c r="W22" s="6"/>
    </row>
    <row r="23" spans="1:23" ht="20.25" customHeight="1">
      <c r="A23" s="49" t="s">
        <v>69</v>
      </c>
      <c r="B23" s="9" t="s">
        <v>212</v>
      </c>
      <c r="C23" s="9" t="s">
        <v>213</v>
      </c>
      <c r="D23" s="9" t="s">
        <v>102</v>
      </c>
      <c r="E23" s="9" t="s">
        <v>103</v>
      </c>
      <c r="F23" s="9" t="s">
        <v>222</v>
      </c>
      <c r="G23" s="9" t="s">
        <v>223</v>
      </c>
      <c r="H23" s="6">
        <v>213840</v>
      </c>
      <c r="I23" s="6">
        <v>213840</v>
      </c>
      <c r="J23" s="50"/>
      <c r="K23" s="50"/>
      <c r="L23" s="6">
        <v>213840</v>
      </c>
      <c r="M23" s="50"/>
      <c r="N23" s="6"/>
      <c r="O23" s="6"/>
      <c r="P23" s="6"/>
      <c r="Q23" s="6"/>
      <c r="R23" s="6"/>
      <c r="S23" s="6"/>
      <c r="T23" s="6"/>
      <c r="U23" s="6"/>
      <c r="V23" s="6"/>
      <c r="W23" s="6"/>
    </row>
    <row r="24" spans="1:23" ht="20.25" customHeight="1">
      <c r="A24" s="49" t="s">
        <v>69</v>
      </c>
      <c r="B24" s="9" t="s">
        <v>212</v>
      </c>
      <c r="C24" s="9" t="s">
        <v>213</v>
      </c>
      <c r="D24" s="9" t="s">
        <v>130</v>
      </c>
      <c r="E24" s="9" t="s">
        <v>131</v>
      </c>
      <c r="F24" s="9" t="s">
        <v>222</v>
      </c>
      <c r="G24" s="9" t="s">
        <v>223</v>
      </c>
      <c r="H24" s="6">
        <v>106920</v>
      </c>
      <c r="I24" s="6">
        <v>106920</v>
      </c>
      <c r="J24" s="50"/>
      <c r="K24" s="50"/>
      <c r="L24" s="6">
        <v>106920</v>
      </c>
      <c r="M24" s="50"/>
      <c r="N24" s="6"/>
      <c r="O24" s="6"/>
      <c r="P24" s="6"/>
      <c r="Q24" s="6"/>
      <c r="R24" s="6"/>
      <c r="S24" s="6"/>
      <c r="T24" s="6"/>
      <c r="U24" s="6"/>
      <c r="V24" s="6"/>
      <c r="W24" s="6"/>
    </row>
    <row r="25" spans="1:23" ht="20.25" customHeight="1">
      <c r="A25" s="49" t="s">
        <v>69</v>
      </c>
      <c r="B25" s="9" t="s">
        <v>224</v>
      </c>
      <c r="C25" s="9" t="s">
        <v>137</v>
      </c>
      <c r="D25" s="9" t="s">
        <v>136</v>
      </c>
      <c r="E25" s="9" t="s">
        <v>137</v>
      </c>
      <c r="F25" s="9" t="s">
        <v>225</v>
      </c>
      <c r="G25" s="9" t="s">
        <v>137</v>
      </c>
      <c r="H25" s="6">
        <v>3414778</v>
      </c>
      <c r="I25" s="6">
        <v>3414778</v>
      </c>
      <c r="J25" s="50"/>
      <c r="K25" s="50"/>
      <c r="L25" s="6">
        <v>3414778</v>
      </c>
      <c r="M25" s="50"/>
      <c r="N25" s="6"/>
      <c r="O25" s="6"/>
      <c r="P25" s="6"/>
      <c r="Q25" s="6"/>
      <c r="R25" s="6"/>
      <c r="S25" s="6"/>
      <c r="T25" s="6"/>
      <c r="U25" s="6"/>
      <c r="V25" s="6"/>
      <c r="W25" s="6"/>
    </row>
    <row r="26" spans="1:23" ht="20.25" customHeight="1">
      <c r="A26" s="49" t="s">
        <v>69</v>
      </c>
      <c r="B26" s="9" t="s">
        <v>226</v>
      </c>
      <c r="C26" s="9" t="s">
        <v>227</v>
      </c>
      <c r="D26" s="9" t="s">
        <v>112</v>
      </c>
      <c r="E26" s="9" t="s">
        <v>113</v>
      </c>
      <c r="F26" s="9" t="s">
        <v>228</v>
      </c>
      <c r="G26" s="9" t="s">
        <v>229</v>
      </c>
      <c r="H26" s="6">
        <v>1728000</v>
      </c>
      <c r="I26" s="6">
        <v>1728000</v>
      </c>
      <c r="J26" s="50"/>
      <c r="K26" s="50"/>
      <c r="L26" s="6">
        <v>1728000</v>
      </c>
      <c r="M26" s="50"/>
      <c r="N26" s="6"/>
      <c r="O26" s="6"/>
      <c r="P26" s="6"/>
      <c r="Q26" s="6"/>
      <c r="R26" s="6"/>
      <c r="S26" s="6"/>
      <c r="T26" s="6"/>
      <c r="U26" s="6"/>
      <c r="V26" s="6"/>
      <c r="W26" s="6"/>
    </row>
    <row r="27" spans="1:23" ht="20.25" customHeight="1">
      <c r="A27" s="49" t="s">
        <v>69</v>
      </c>
      <c r="B27" s="9" t="s">
        <v>230</v>
      </c>
      <c r="C27" s="9" t="s">
        <v>231</v>
      </c>
      <c r="D27" s="9" t="s">
        <v>102</v>
      </c>
      <c r="E27" s="9" t="s">
        <v>103</v>
      </c>
      <c r="F27" s="9" t="s">
        <v>210</v>
      </c>
      <c r="G27" s="9" t="s">
        <v>211</v>
      </c>
      <c r="H27" s="6">
        <v>2041200</v>
      </c>
      <c r="I27" s="6">
        <v>2041200</v>
      </c>
      <c r="J27" s="50"/>
      <c r="K27" s="50"/>
      <c r="L27" s="6">
        <v>2041200</v>
      </c>
      <c r="M27" s="50"/>
      <c r="N27" s="6"/>
      <c r="O27" s="6"/>
      <c r="P27" s="6"/>
      <c r="Q27" s="6"/>
      <c r="R27" s="6"/>
      <c r="S27" s="6"/>
      <c r="T27" s="6"/>
      <c r="U27" s="6"/>
      <c r="V27" s="6"/>
      <c r="W27" s="6"/>
    </row>
    <row r="28" spans="1:23" ht="17.25" customHeight="1">
      <c r="A28" s="148" t="s">
        <v>176</v>
      </c>
      <c r="B28" s="149"/>
      <c r="C28" s="149"/>
      <c r="D28" s="149"/>
      <c r="E28" s="149"/>
      <c r="F28" s="149"/>
      <c r="G28" s="150"/>
      <c r="H28" s="6">
        <v>47575356.149999999</v>
      </c>
      <c r="I28" s="6">
        <v>47575356.149999999</v>
      </c>
      <c r="J28" s="6"/>
      <c r="K28" s="6"/>
      <c r="L28" s="6">
        <v>47575356.149999999</v>
      </c>
      <c r="M28" s="6"/>
      <c r="N28" s="6"/>
      <c r="O28" s="6"/>
      <c r="P28" s="6"/>
      <c r="Q28" s="6"/>
      <c r="R28" s="6"/>
      <c r="S28" s="6"/>
      <c r="T28" s="6"/>
      <c r="U28" s="6"/>
      <c r="V28" s="6"/>
      <c r="W28" s="6"/>
    </row>
  </sheetData>
  <mergeCells count="30">
    <mergeCell ref="A2:W2"/>
    <mergeCell ref="A3:G3"/>
    <mergeCell ref="A4:A7"/>
    <mergeCell ref="B4:B7"/>
    <mergeCell ref="C4:C7"/>
    <mergeCell ref="D4:D7"/>
    <mergeCell ref="E4:E7"/>
    <mergeCell ref="F4:F7"/>
    <mergeCell ref="G4:G7"/>
    <mergeCell ref="I5:M5"/>
    <mergeCell ref="Q5:Q7"/>
    <mergeCell ref="R5:W5"/>
    <mergeCell ref="P6:P7"/>
    <mergeCell ref="N5:P5"/>
    <mergeCell ref="I6:I7"/>
    <mergeCell ref="A28:G28"/>
    <mergeCell ref="H4:W4"/>
    <mergeCell ref="H5:H7"/>
    <mergeCell ref="J6:J7"/>
    <mergeCell ref="K6:K7"/>
    <mergeCell ref="L6:L7"/>
    <mergeCell ref="M6:M7"/>
    <mergeCell ref="R6:R7"/>
    <mergeCell ref="S6:S7"/>
    <mergeCell ref="T6:T7"/>
    <mergeCell ref="U6:U7"/>
    <mergeCell ref="V6:V7"/>
    <mergeCell ref="W6:W7"/>
    <mergeCell ref="N6:N7"/>
    <mergeCell ref="O6:O7"/>
  </mergeCells>
  <phoneticPr fontId="18"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W29"/>
  <sheetViews>
    <sheetView showZeros="0" tabSelected="1" topLeftCell="D1" workbookViewId="0">
      <selection activeCell="L14" sqref="L14"/>
    </sheetView>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spans="1:23" ht="13.5" customHeight="1">
      <c r="B1" s="26"/>
      <c r="E1" s="51"/>
      <c r="F1" s="51"/>
      <c r="G1" s="51"/>
      <c r="H1" s="51"/>
      <c r="U1" s="26"/>
      <c r="W1" s="3" t="s">
        <v>232</v>
      </c>
    </row>
    <row r="2" spans="1:23" ht="46.5" customHeight="1">
      <c r="A2" s="159" t="str">
        <f>"2026"&amp;"年部门项目支出预算表"</f>
        <v>2026年部门项目支出预算表</v>
      </c>
      <c r="B2" s="159"/>
      <c r="C2" s="159"/>
      <c r="D2" s="159"/>
      <c r="E2" s="159"/>
      <c r="F2" s="159"/>
      <c r="G2" s="159"/>
      <c r="H2" s="159"/>
      <c r="I2" s="159"/>
      <c r="J2" s="159"/>
      <c r="K2" s="159"/>
      <c r="L2" s="159"/>
      <c r="M2" s="159"/>
      <c r="N2" s="159"/>
      <c r="O2" s="159"/>
      <c r="P2" s="159"/>
      <c r="Q2" s="159"/>
      <c r="R2" s="159"/>
      <c r="S2" s="159"/>
      <c r="T2" s="159"/>
      <c r="U2" s="159"/>
      <c r="V2" s="159"/>
      <c r="W2" s="159"/>
    </row>
    <row r="3" spans="1:23" ht="13.5" customHeight="1">
      <c r="A3" s="160" t="str">
        <f>"单位名称："&amp;"宜良县第二中学"</f>
        <v>单位名称：宜良县第二中学</v>
      </c>
      <c r="B3" s="174"/>
      <c r="C3" s="174"/>
      <c r="D3" s="174"/>
      <c r="E3" s="174"/>
      <c r="F3" s="174"/>
      <c r="G3" s="174"/>
      <c r="H3" s="174"/>
      <c r="I3" s="45"/>
      <c r="J3" s="45"/>
      <c r="K3" s="45"/>
      <c r="L3" s="45"/>
      <c r="M3" s="45"/>
      <c r="N3" s="45"/>
      <c r="O3" s="45"/>
      <c r="P3" s="45"/>
      <c r="Q3" s="45"/>
      <c r="U3" s="26"/>
      <c r="W3" s="52" t="s">
        <v>1</v>
      </c>
    </row>
    <row r="4" spans="1:23" ht="21.75" customHeight="1">
      <c r="A4" s="156" t="s">
        <v>233</v>
      </c>
      <c r="B4" s="169" t="s">
        <v>186</v>
      </c>
      <c r="C4" s="156" t="s">
        <v>187</v>
      </c>
      <c r="D4" s="156" t="s">
        <v>234</v>
      </c>
      <c r="E4" s="169" t="s">
        <v>188</v>
      </c>
      <c r="F4" s="169" t="s">
        <v>189</v>
      </c>
      <c r="G4" s="169" t="s">
        <v>190</v>
      </c>
      <c r="H4" s="169" t="s">
        <v>191</v>
      </c>
      <c r="I4" s="175" t="s">
        <v>54</v>
      </c>
      <c r="J4" s="165" t="s">
        <v>235</v>
      </c>
      <c r="K4" s="134"/>
      <c r="L4" s="134"/>
      <c r="M4" s="135"/>
      <c r="N4" s="165" t="s">
        <v>194</v>
      </c>
      <c r="O4" s="134"/>
      <c r="P4" s="135"/>
      <c r="Q4" s="169" t="s">
        <v>60</v>
      </c>
      <c r="R4" s="165" t="s">
        <v>61</v>
      </c>
      <c r="S4" s="134"/>
      <c r="T4" s="134"/>
      <c r="U4" s="134"/>
      <c r="V4" s="134"/>
      <c r="W4" s="135"/>
    </row>
    <row r="5" spans="1:23" ht="21.75" customHeight="1">
      <c r="A5" s="162"/>
      <c r="B5" s="154"/>
      <c r="C5" s="162"/>
      <c r="D5" s="162"/>
      <c r="E5" s="172"/>
      <c r="F5" s="172"/>
      <c r="G5" s="172"/>
      <c r="H5" s="172"/>
      <c r="I5" s="154"/>
      <c r="J5" s="170" t="s">
        <v>57</v>
      </c>
      <c r="K5" s="131"/>
      <c r="L5" s="169" t="s">
        <v>58</v>
      </c>
      <c r="M5" s="169" t="s">
        <v>59</v>
      </c>
      <c r="N5" s="169" t="s">
        <v>57</v>
      </c>
      <c r="O5" s="169" t="s">
        <v>58</v>
      </c>
      <c r="P5" s="169" t="s">
        <v>59</v>
      </c>
      <c r="Q5" s="172"/>
      <c r="R5" s="169" t="s">
        <v>56</v>
      </c>
      <c r="S5" s="169" t="s">
        <v>63</v>
      </c>
      <c r="T5" s="169" t="s">
        <v>200</v>
      </c>
      <c r="U5" s="169" t="s">
        <v>65</v>
      </c>
      <c r="V5" s="169" t="s">
        <v>66</v>
      </c>
      <c r="W5" s="169" t="s">
        <v>67</v>
      </c>
    </row>
    <row r="6" spans="1:23" ht="21" customHeight="1">
      <c r="A6" s="154"/>
      <c r="B6" s="154"/>
      <c r="C6" s="154"/>
      <c r="D6" s="154"/>
      <c r="E6" s="154"/>
      <c r="F6" s="154"/>
      <c r="G6" s="154"/>
      <c r="H6" s="154"/>
      <c r="I6" s="154"/>
      <c r="J6" s="171" t="s">
        <v>56</v>
      </c>
      <c r="K6" s="132"/>
      <c r="L6" s="154"/>
      <c r="M6" s="154"/>
      <c r="N6" s="154"/>
      <c r="O6" s="154"/>
      <c r="P6" s="154"/>
      <c r="Q6" s="154"/>
      <c r="R6" s="154"/>
      <c r="S6" s="154"/>
      <c r="T6" s="154"/>
      <c r="U6" s="154"/>
      <c r="V6" s="154"/>
      <c r="W6" s="154"/>
    </row>
    <row r="7" spans="1:23" ht="39.75" customHeight="1">
      <c r="A7" s="157"/>
      <c r="B7" s="137"/>
      <c r="C7" s="157"/>
      <c r="D7" s="157"/>
      <c r="E7" s="173"/>
      <c r="F7" s="173"/>
      <c r="G7" s="173"/>
      <c r="H7" s="173"/>
      <c r="I7" s="137"/>
      <c r="J7" s="54" t="s">
        <v>56</v>
      </c>
      <c r="K7" s="54" t="s">
        <v>236</v>
      </c>
      <c r="L7" s="173"/>
      <c r="M7" s="173"/>
      <c r="N7" s="173"/>
      <c r="O7" s="173"/>
      <c r="P7" s="173"/>
      <c r="Q7" s="173"/>
      <c r="R7" s="173"/>
      <c r="S7" s="173"/>
      <c r="T7" s="173"/>
      <c r="U7" s="137"/>
      <c r="V7" s="173"/>
      <c r="W7" s="173"/>
    </row>
    <row r="8" spans="1:23" ht="15" customHeight="1">
      <c r="A8" s="55">
        <v>1</v>
      </c>
      <c r="B8" s="55">
        <v>2</v>
      </c>
      <c r="C8" s="55">
        <v>3</v>
      </c>
      <c r="D8" s="55">
        <v>4</v>
      </c>
      <c r="E8" s="55">
        <v>5</v>
      </c>
      <c r="F8" s="55">
        <v>6</v>
      </c>
      <c r="G8" s="55">
        <v>7</v>
      </c>
      <c r="H8" s="55">
        <v>8</v>
      </c>
      <c r="I8" s="55">
        <v>9</v>
      </c>
      <c r="J8" s="55">
        <v>10</v>
      </c>
      <c r="K8" s="55">
        <v>11</v>
      </c>
      <c r="L8" s="48">
        <v>12</v>
      </c>
      <c r="M8" s="48">
        <v>13</v>
      </c>
      <c r="N8" s="48">
        <v>14</v>
      </c>
      <c r="O8" s="48">
        <v>15</v>
      </c>
      <c r="P8" s="48">
        <v>16</v>
      </c>
      <c r="Q8" s="48">
        <v>17</v>
      </c>
      <c r="R8" s="48">
        <v>18</v>
      </c>
      <c r="S8" s="48">
        <v>19</v>
      </c>
      <c r="T8" s="48">
        <v>20</v>
      </c>
      <c r="U8" s="55">
        <v>21</v>
      </c>
      <c r="V8" s="48">
        <v>22</v>
      </c>
      <c r="W8" s="55">
        <v>23</v>
      </c>
    </row>
    <row r="9" spans="1:23" ht="21.75" customHeight="1">
      <c r="A9" s="23" t="s">
        <v>237</v>
      </c>
      <c r="B9" s="23" t="s">
        <v>238</v>
      </c>
      <c r="C9" s="23" t="s">
        <v>239</v>
      </c>
      <c r="D9" s="23" t="s">
        <v>69</v>
      </c>
      <c r="E9" s="23" t="s">
        <v>120</v>
      </c>
      <c r="F9" s="23" t="s">
        <v>121</v>
      </c>
      <c r="G9" s="23" t="s">
        <v>240</v>
      </c>
      <c r="H9" s="23" t="s">
        <v>241</v>
      </c>
      <c r="I9" s="6">
        <v>74508</v>
      </c>
      <c r="J9" s="6">
        <v>74508</v>
      </c>
      <c r="K9" s="6">
        <v>74508</v>
      </c>
      <c r="L9" s="6"/>
      <c r="M9" s="6"/>
      <c r="N9" s="6"/>
      <c r="O9" s="6"/>
      <c r="P9" s="6"/>
      <c r="Q9" s="6"/>
      <c r="R9" s="6"/>
      <c r="S9" s="6"/>
      <c r="T9" s="6"/>
      <c r="U9" s="6"/>
      <c r="V9" s="6"/>
      <c r="W9" s="6"/>
    </row>
    <row r="10" spans="1:23" ht="21.75" customHeight="1">
      <c r="A10" s="23" t="s">
        <v>242</v>
      </c>
      <c r="B10" s="23" t="s">
        <v>243</v>
      </c>
      <c r="C10" s="23" t="s">
        <v>244</v>
      </c>
      <c r="D10" s="23" t="s">
        <v>69</v>
      </c>
      <c r="E10" s="23" t="s">
        <v>100</v>
      </c>
      <c r="F10" s="23" t="s">
        <v>101</v>
      </c>
      <c r="G10" s="23" t="s">
        <v>245</v>
      </c>
      <c r="H10" s="23" t="s">
        <v>242</v>
      </c>
      <c r="I10" s="6">
        <v>300000</v>
      </c>
      <c r="J10" s="6"/>
      <c r="K10" s="6"/>
      <c r="L10" s="6"/>
      <c r="M10" s="6"/>
      <c r="N10" s="6"/>
      <c r="O10" s="6"/>
      <c r="P10" s="6"/>
      <c r="Q10" s="6"/>
      <c r="R10" s="6">
        <v>300000</v>
      </c>
      <c r="S10" s="6"/>
      <c r="T10" s="6"/>
      <c r="U10" s="6"/>
      <c r="V10" s="6"/>
      <c r="W10" s="6">
        <v>300000</v>
      </c>
    </row>
    <row r="11" spans="1:23" ht="21.75" customHeight="1">
      <c r="A11" s="23" t="s">
        <v>246</v>
      </c>
      <c r="B11" s="23" t="s">
        <v>247</v>
      </c>
      <c r="C11" s="23" t="s">
        <v>248</v>
      </c>
      <c r="D11" s="23" t="s">
        <v>69</v>
      </c>
      <c r="E11" s="23" t="s">
        <v>100</v>
      </c>
      <c r="F11" s="23" t="s">
        <v>101</v>
      </c>
      <c r="G11" s="23" t="s">
        <v>249</v>
      </c>
      <c r="H11" s="23" t="s">
        <v>250</v>
      </c>
      <c r="I11" s="6">
        <v>42412.800000000003</v>
      </c>
      <c r="J11" s="6">
        <v>42412.800000000003</v>
      </c>
      <c r="K11" s="6">
        <v>42412.800000000003</v>
      </c>
      <c r="L11" s="6"/>
      <c r="M11" s="6"/>
      <c r="N11" s="6"/>
      <c r="O11" s="6"/>
      <c r="P11" s="6"/>
      <c r="Q11" s="6"/>
      <c r="R11" s="6"/>
      <c r="S11" s="6"/>
      <c r="T11" s="6"/>
      <c r="U11" s="6"/>
      <c r="V11" s="6"/>
      <c r="W11" s="6"/>
    </row>
    <row r="12" spans="1:23" ht="21.75" customHeight="1">
      <c r="A12" s="23" t="s">
        <v>246</v>
      </c>
      <c r="B12" s="23" t="s">
        <v>251</v>
      </c>
      <c r="C12" s="23" t="s">
        <v>252</v>
      </c>
      <c r="D12" s="23" t="s">
        <v>69</v>
      </c>
      <c r="E12" s="23" t="s">
        <v>100</v>
      </c>
      <c r="F12" s="23" t="s">
        <v>101</v>
      </c>
      <c r="G12" s="23" t="s">
        <v>249</v>
      </c>
      <c r="H12" s="23" t="s">
        <v>250</v>
      </c>
      <c r="I12" s="6">
        <v>12844.8</v>
      </c>
      <c r="J12" s="6">
        <v>12844.8</v>
      </c>
      <c r="K12" s="6">
        <v>12844.8</v>
      </c>
      <c r="L12" s="6"/>
      <c r="M12" s="6"/>
      <c r="N12" s="6"/>
      <c r="O12" s="6"/>
      <c r="P12" s="6"/>
      <c r="Q12" s="6"/>
      <c r="R12" s="6"/>
      <c r="S12" s="6"/>
      <c r="T12" s="6"/>
      <c r="U12" s="6"/>
      <c r="V12" s="6"/>
      <c r="W12" s="6"/>
    </row>
    <row r="13" spans="1:23" ht="21.75" customHeight="1">
      <c r="A13" s="23" t="s">
        <v>246</v>
      </c>
      <c r="B13" s="23" t="s">
        <v>253</v>
      </c>
      <c r="C13" s="23" t="s">
        <v>254</v>
      </c>
      <c r="D13" s="23" t="s">
        <v>69</v>
      </c>
      <c r="E13" s="23" t="s">
        <v>106</v>
      </c>
      <c r="F13" s="23" t="s">
        <v>107</v>
      </c>
      <c r="G13" s="23" t="s">
        <v>249</v>
      </c>
      <c r="H13" s="23" t="s">
        <v>250</v>
      </c>
      <c r="I13" s="6">
        <v>448</v>
      </c>
      <c r="J13" s="6">
        <v>448</v>
      </c>
      <c r="K13" s="6">
        <v>448</v>
      </c>
      <c r="L13" s="6"/>
      <c r="M13" s="6"/>
      <c r="N13" s="6"/>
      <c r="O13" s="6"/>
      <c r="P13" s="6"/>
      <c r="Q13" s="6"/>
      <c r="R13" s="6"/>
      <c r="S13" s="6"/>
      <c r="T13" s="6"/>
      <c r="U13" s="6"/>
      <c r="V13" s="6"/>
      <c r="W13" s="6"/>
    </row>
    <row r="14" spans="1:23" ht="21.75" customHeight="1">
      <c r="A14" s="23" t="s">
        <v>246</v>
      </c>
      <c r="B14" s="23" t="s">
        <v>255</v>
      </c>
      <c r="C14" s="23" t="s">
        <v>256</v>
      </c>
      <c r="D14" s="23" t="s">
        <v>69</v>
      </c>
      <c r="E14" s="23" t="s">
        <v>102</v>
      </c>
      <c r="F14" s="23" t="s">
        <v>103</v>
      </c>
      <c r="G14" s="23" t="s">
        <v>249</v>
      </c>
      <c r="H14" s="23" t="s">
        <v>250</v>
      </c>
      <c r="I14" s="6">
        <v>399000</v>
      </c>
      <c r="J14" s="6">
        <v>399000</v>
      </c>
      <c r="K14" s="6">
        <v>399000</v>
      </c>
      <c r="L14" s="6">
        <f>SUM(K11:K14)</f>
        <v>454705.6</v>
      </c>
      <c r="M14" s="6"/>
      <c r="N14" s="6"/>
      <c r="O14" s="6"/>
      <c r="P14" s="6"/>
      <c r="Q14" s="6"/>
      <c r="R14" s="6"/>
      <c r="S14" s="6"/>
      <c r="T14" s="6"/>
      <c r="U14" s="6"/>
      <c r="V14" s="6"/>
      <c r="W14" s="6"/>
    </row>
    <row r="15" spans="1:23" ht="21.75" customHeight="1">
      <c r="A15" s="23" t="s">
        <v>246</v>
      </c>
      <c r="B15" s="23" t="s">
        <v>255</v>
      </c>
      <c r="C15" s="23" t="s">
        <v>256</v>
      </c>
      <c r="D15" s="23" t="s">
        <v>69</v>
      </c>
      <c r="E15" s="23" t="s">
        <v>102</v>
      </c>
      <c r="F15" s="23" t="s">
        <v>103</v>
      </c>
      <c r="G15" s="23" t="s">
        <v>257</v>
      </c>
      <c r="H15" s="23" t="s">
        <v>258</v>
      </c>
      <c r="I15" s="6">
        <v>150000</v>
      </c>
      <c r="J15" s="6">
        <v>150000</v>
      </c>
      <c r="K15" s="6">
        <v>150000</v>
      </c>
      <c r="L15" s="6"/>
      <c r="M15" s="6"/>
      <c r="N15" s="6"/>
      <c r="O15" s="6"/>
      <c r="P15" s="6"/>
      <c r="Q15" s="6"/>
      <c r="R15" s="6"/>
      <c r="S15" s="6"/>
      <c r="T15" s="6"/>
      <c r="U15" s="6"/>
      <c r="V15" s="6"/>
      <c r="W15" s="6"/>
    </row>
    <row r="16" spans="1:23" ht="21.75" customHeight="1">
      <c r="A16" s="23" t="s">
        <v>246</v>
      </c>
      <c r="B16" s="23" t="s">
        <v>255</v>
      </c>
      <c r="C16" s="23" t="s">
        <v>256</v>
      </c>
      <c r="D16" s="23" t="s">
        <v>69</v>
      </c>
      <c r="E16" s="23" t="s">
        <v>102</v>
      </c>
      <c r="F16" s="23" t="s">
        <v>103</v>
      </c>
      <c r="G16" s="23" t="s">
        <v>259</v>
      </c>
      <c r="H16" s="23" t="s">
        <v>260</v>
      </c>
      <c r="I16" s="6">
        <v>279000</v>
      </c>
      <c r="J16" s="6">
        <v>279000</v>
      </c>
      <c r="K16" s="6">
        <v>279000</v>
      </c>
      <c r="L16" s="6"/>
      <c r="M16" s="6"/>
      <c r="N16" s="6"/>
      <c r="O16" s="6"/>
      <c r="P16" s="6"/>
      <c r="Q16" s="6"/>
      <c r="R16" s="6"/>
      <c r="S16" s="6"/>
      <c r="T16" s="6"/>
      <c r="U16" s="6"/>
      <c r="V16" s="6"/>
      <c r="W16" s="6"/>
    </row>
    <row r="17" spans="1:23" ht="21.75" customHeight="1">
      <c r="A17" s="23" t="s">
        <v>246</v>
      </c>
      <c r="B17" s="23" t="s">
        <v>255</v>
      </c>
      <c r="C17" s="23" t="s">
        <v>256</v>
      </c>
      <c r="D17" s="23" t="s">
        <v>69</v>
      </c>
      <c r="E17" s="23" t="s">
        <v>102</v>
      </c>
      <c r="F17" s="23" t="s">
        <v>103</v>
      </c>
      <c r="G17" s="23" t="s">
        <v>261</v>
      </c>
      <c r="H17" s="23" t="s">
        <v>262</v>
      </c>
      <c r="I17" s="6">
        <v>324000</v>
      </c>
      <c r="J17" s="6">
        <v>324000</v>
      </c>
      <c r="K17" s="6">
        <v>324000</v>
      </c>
      <c r="L17" s="6"/>
      <c r="M17" s="6"/>
      <c r="N17" s="6"/>
      <c r="O17" s="6"/>
      <c r="P17" s="6"/>
      <c r="Q17" s="6"/>
      <c r="R17" s="6"/>
      <c r="S17" s="6"/>
      <c r="T17" s="6"/>
      <c r="U17" s="6"/>
      <c r="V17" s="6"/>
      <c r="W17" s="6"/>
    </row>
    <row r="18" spans="1:23" ht="21.75" customHeight="1">
      <c r="A18" s="23" t="s">
        <v>246</v>
      </c>
      <c r="B18" s="23" t="s">
        <v>255</v>
      </c>
      <c r="C18" s="23" t="s">
        <v>256</v>
      </c>
      <c r="D18" s="23" t="s">
        <v>69</v>
      </c>
      <c r="E18" s="23" t="s">
        <v>102</v>
      </c>
      <c r="F18" s="23" t="s">
        <v>103</v>
      </c>
      <c r="G18" s="23" t="s">
        <v>263</v>
      </c>
      <c r="H18" s="23" t="s">
        <v>264</v>
      </c>
      <c r="I18" s="6">
        <v>60000</v>
      </c>
      <c r="J18" s="6">
        <v>60000</v>
      </c>
      <c r="K18" s="6">
        <v>60000</v>
      </c>
      <c r="L18" s="6"/>
      <c r="M18" s="6"/>
      <c r="N18" s="6"/>
      <c r="O18" s="6"/>
      <c r="P18" s="6"/>
      <c r="Q18" s="6"/>
      <c r="R18" s="6"/>
      <c r="S18" s="6"/>
      <c r="T18" s="6"/>
      <c r="U18" s="6"/>
      <c r="V18" s="6"/>
      <c r="W18" s="6"/>
    </row>
    <row r="19" spans="1:23" ht="21.75" customHeight="1">
      <c r="A19" s="23" t="s">
        <v>246</v>
      </c>
      <c r="B19" s="23" t="s">
        <v>255</v>
      </c>
      <c r="C19" s="23" t="s">
        <v>256</v>
      </c>
      <c r="D19" s="23" t="s">
        <v>69</v>
      </c>
      <c r="E19" s="23" t="s">
        <v>102</v>
      </c>
      <c r="F19" s="23" t="s">
        <v>103</v>
      </c>
      <c r="G19" s="23" t="s">
        <v>265</v>
      </c>
      <c r="H19" s="23" t="s">
        <v>266</v>
      </c>
      <c r="I19" s="6">
        <v>859500</v>
      </c>
      <c r="J19" s="6">
        <v>859500</v>
      </c>
      <c r="K19" s="6">
        <v>859500</v>
      </c>
      <c r="L19" s="6"/>
      <c r="M19" s="6"/>
      <c r="N19" s="6"/>
      <c r="O19" s="6"/>
      <c r="P19" s="6"/>
      <c r="Q19" s="6"/>
      <c r="R19" s="6"/>
      <c r="S19" s="6"/>
      <c r="T19" s="6"/>
      <c r="U19" s="6"/>
      <c r="V19" s="6"/>
      <c r="W19" s="6"/>
    </row>
    <row r="20" spans="1:23" ht="21.75" customHeight="1">
      <c r="A20" s="23" t="s">
        <v>246</v>
      </c>
      <c r="B20" s="23" t="s">
        <v>255</v>
      </c>
      <c r="C20" s="23" t="s">
        <v>256</v>
      </c>
      <c r="D20" s="23" t="s">
        <v>69</v>
      </c>
      <c r="E20" s="23" t="s">
        <v>102</v>
      </c>
      <c r="F20" s="23" t="s">
        <v>103</v>
      </c>
      <c r="G20" s="23" t="s">
        <v>267</v>
      </c>
      <c r="H20" s="23" t="s">
        <v>268</v>
      </c>
      <c r="I20" s="6">
        <v>129000</v>
      </c>
      <c r="J20" s="6">
        <v>129000</v>
      </c>
      <c r="K20" s="6">
        <v>129000</v>
      </c>
      <c r="L20" s="6"/>
      <c r="M20" s="6"/>
      <c r="N20" s="6"/>
      <c r="O20" s="6"/>
      <c r="P20" s="6"/>
      <c r="Q20" s="6"/>
      <c r="R20" s="6"/>
      <c r="S20" s="6"/>
      <c r="T20" s="6"/>
      <c r="U20" s="6"/>
      <c r="V20" s="6"/>
      <c r="W20" s="6"/>
    </row>
    <row r="21" spans="1:23" ht="21.75" customHeight="1">
      <c r="A21" s="23" t="s">
        <v>246</v>
      </c>
      <c r="B21" s="23" t="s">
        <v>255</v>
      </c>
      <c r="C21" s="23" t="s">
        <v>256</v>
      </c>
      <c r="D21" s="23" t="s">
        <v>69</v>
      </c>
      <c r="E21" s="23" t="s">
        <v>102</v>
      </c>
      <c r="F21" s="23" t="s">
        <v>103</v>
      </c>
      <c r="G21" s="23" t="s">
        <v>269</v>
      </c>
      <c r="H21" s="23" t="s">
        <v>270</v>
      </c>
      <c r="I21" s="6">
        <v>300000</v>
      </c>
      <c r="J21" s="6">
        <v>300000</v>
      </c>
      <c r="K21" s="6">
        <v>300000</v>
      </c>
      <c r="L21" s="6"/>
      <c r="M21" s="6"/>
      <c r="N21" s="6"/>
      <c r="O21" s="6"/>
      <c r="P21" s="6"/>
      <c r="Q21" s="6"/>
      <c r="R21" s="6"/>
      <c r="S21" s="6"/>
      <c r="T21" s="6"/>
      <c r="U21" s="6"/>
      <c r="V21" s="6"/>
      <c r="W21" s="6"/>
    </row>
    <row r="22" spans="1:23" ht="21.75" customHeight="1">
      <c r="A22" s="23" t="s">
        <v>246</v>
      </c>
      <c r="B22" s="23" t="s">
        <v>255</v>
      </c>
      <c r="C22" s="23" t="s">
        <v>256</v>
      </c>
      <c r="D22" s="23" t="s">
        <v>69</v>
      </c>
      <c r="E22" s="23" t="s">
        <v>102</v>
      </c>
      <c r="F22" s="23" t="s">
        <v>103</v>
      </c>
      <c r="G22" s="23" t="s">
        <v>271</v>
      </c>
      <c r="H22" s="23" t="s">
        <v>272</v>
      </c>
      <c r="I22" s="6">
        <v>30000</v>
      </c>
      <c r="J22" s="6">
        <v>30000</v>
      </c>
      <c r="K22" s="6">
        <v>30000</v>
      </c>
      <c r="L22" s="6"/>
      <c r="M22" s="6"/>
      <c r="N22" s="6"/>
      <c r="O22" s="6"/>
      <c r="P22" s="6"/>
      <c r="Q22" s="6"/>
      <c r="R22" s="6"/>
      <c r="S22" s="6"/>
      <c r="T22" s="6"/>
      <c r="U22" s="6"/>
      <c r="V22" s="6"/>
      <c r="W22" s="6"/>
    </row>
    <row r="23" spans="1:23" ht="21.75" customHeight="1">
      <c r="A23" s="23" t="s">
        <v>246</v>
      </c>
      <c r="B23" s="23" t="s">
        <v>255</v>
      </c>
      <c r="C23" s="23" t="s">
        <v>256</v>
      </c>
      <c r="D23" s="23" t="s">
        <v>69</v>
      </c>
      <c r="E23" s="23" t="s">
        <v>102</v>
      </c>
      <c r="F23" s="23" t="s">
        <v>103</v>
      </c>
      <c r="G23" s="23" t="s">
        <v>273</v>
      </c>
      <c r="H23" s="23" t="s">
        <v>274</v>
      </c>
      <c r="I23" s="6">
        <v>9000</v>
      </c>
      <c r="J23" s="6">
        <v>9000</v>
      </c>
      <c r="K23" s="6">
        <v>9000</v>
      </c>
      <c r="L23" s="6"/>
      <c r="M23" s="6"/>
      <c r="N23" s="6"/>
      <c r="O23" s="6"/>
      <c r="P23" s="6"/>
      <c r="Q23" s="6"/>
      <c r="R23" s="6"/>
      <c r="S23" s="6"/>
      <c r="T23" s="6"/>
      <c r="U23" s="6"/>
      <c r="V23" s="6"/>
      <c r="W23" s="6"/>
    </row>
    <row r="24" spans="1:23" ht="21.75" customHeight="1">
      <c r="A24" s="23" t="s">
        <v>246</v>
      </c>
      <c r="B24" s="23" t="s">
        <v>255</v>
      </c>
      <c r="C24" s="23" t="s">
        <v>256</v>
      </c>
      <c r="D24" s="23" t="s">
        <v>69</v>
      </c>
      <c r="E24" s="23" t="s">
        <v>102</v>
      </c>
      <c r="F24" s="23" t="s">
        <v>103</v>
      </c>
      <c r="G24" s="23" t="s">
        <v>275</v>
      </c>
      <c r="H24" s="23" t="s">
        <v>276</v>
      </c>
      <c r="I24" s="6">
        <v>60000</v>
      </c>
      <c r="J24" s="6">
        <v>60000</v>
      </c>
      <c r="K24" s="6">
        <v>60000</v>
      </c>
      <c r="L24" s="6"/>
      <c r="M24" s="6"/>
      <c r="N24" s="6"/>
      <c r="O24" s="6"/>
      <c r="P24" s="6"/>
      <c r="Q24" s="6"/>
      <c r="R24" s="6"/>
      <c r="S24" s="6"/>
      <c r="T24" s="6"/>
      <c r="U24" s="6"/>
      <c r="V24" s="6"/>
      <c r="W24" s="6"/>
    </row>
    <row r="25" spans="1:23" ht="21.75" customHeight="1">
      <c r="A25" s="23" t="s">
        <v>246</v>
      </c>
      <c r="B25" s="23" t="s">
        <v>255</v>
      </c>
      <c r="C25" s="23" t="s">
        <v>256</v>
      </c>
      <c r="D25" s="23" t="s">
        <v>69</v>
      </c>
      <c r="E25" s="23" t="s">
        <v>102</v>
      </c>
      <c r="F25" s="23" t="s">
        <v>103</v>
      </c>
      <c r="G25" s="23" t="s">
        <v>277</v>
      </c>
      <c r="H25" s="23" t="s">
        <v>278</v>
      </c>
      <c r="I25" s="6">
        <v>60000</v>
      </c>
      <c r="J25" s="6">
        <v>60000</v>
      </c>
      <c r="K25" s="6">
        <v>60000</v>
      </c>
      <c r="L25" s="6"/>
      <c r="M25" s="6"/>
      <c r="N25" s="6"/>
      <c r="O25" s="6"/>
      <c r="P25" s="6"/>
      <c r="Q25" s="6"/>
      <c r="R25" s="6"/>
      <c r="S25" s="6"/>
      <c r="T25" s="6"/>
      <c r="U25" s="6"/>
      <c r="V25" s="6"/>
      <c r="W25" s="6"/>
    </row>
    <row r="26" spans="1:23" ht="21.75" customHeight="1">
      <c r="A26" s="23" t="s">
        <v>246</v>
      </c>
      <c r="B26" s="23" t="s">
        <v>255</v>
      </c>
      <c r="C26" s="23" t="s">
        <v>256</v>
      </c>
      <c r="D26" s="23" t="s">
        <v>69</v>
      </c>
      <c r="E26" s="23" t="s">
        <v>102</v>
      </c>
      <c r="F26" s="23" t="s">
        <v>103</v>
      </c>
      <c r="G26" s="23" t="s">
        <v>279</v>
      </c>
      <c r="H26" s="23" t="s">
        <v>280</v>
      </c>
      <c r="I26" s="6">
        <v>10500</v>
      </c>
      <c r="J26" s="6">
        <v>10500</v>
      </c>
      <c r="K26" s="6">
        <v>10500</v>
      </c>
      <c r="L26" s="6"/>
      <c r="M26" s="6"/>
      <c r="N26" s="6"/>
      <c r="O26" s="6"/>
      <c r="P26" s="6"/>
      <c r="Q26" s="6"/>
      <c r="R26" s="6"/>
      <c r="S26" s="6"/>
      <c r="T26" s="6"/>
      <c r="U26" s="6"/>
      <c r="V26" s="6"/>
      <c r="W26" s="6"/>
    </row>
    <row r="27" spans="1:23" ht="21.75" customHeight="1">
      <c r="A27" s="23" t="s">
        <v>246</v>
      </c>
      <c r="B27" s="23" t="s">
        <v>255</v>
      </c>
      <c r="C27" s="23" t="s">
        <v>256</v>
      </c>
      <c r="D27" s="23" t="s">
        <v>69</v>
      </c>
      <c r="E27" s="23" t="s">
        <v>102</v>
      </c>
      <c r="F27" s="23" t="s">
        <v>103</v>
      </c>
      <c r="G27" s="23" t="s">
        <v>281</v>
      </c>
      <c r="H27" s="23" t="s">
        <v>282</v>
      </c>
      <c r="I27" s="6">
        <v>124500</v>
      </c>
      <c r="J27" s="6">
        <v>124500</v>
      </c>
      <c r="K27" s="6">
        <v>124500</v>
      </c>
      <c r="L27" s="6"/>
      <c r="M27" s="6"/>
      <c r="N27" s="6"/>
      <c r="O27" s="6"/>
      <c r="P27" s="6"/>
      <c r="Q27" s="6"/>
      <c r="R27" s="6"/>
      <c r="S27" s="6"/>
      <c r="T27" s="6"/>
      <c r="U27" s="6"/>
      <c r="V27" s="6"/>
      <c r="W27" s="6"/>
    </row>
    <row r="28" spans="1:23" ht="21.75" customHeight="1">
      <c r="A28" s="23" t="s">
        <v>246</v>
      </c>
      <c r="B28" s="23" t="s">
        <v>283</v>
      </c>
      <c r="C28" s="23" t="s">
        <v>60</v>
      </c>
      <c r="D28" s="23" t="s">
        <v>69</v>
      </c>
      <c r="E28" s="23" t="s">
        <v>102</v>
      </c>
      <c r="F28" s="23" t="s">
        <v>103</v>
      </c>
      <c r="G28" s="23" t="s">
        <v>249</v>
      </c>
      <c r="H28" s="23" t="s">
        <v>250</v>
      </c>
      <c r="I28" s="6">
        <v>1900000</v>
      </c>
      <c r="J28" s="6"/>
      <c r="K28" s="6"/>
      <c r="L28" s="6"/>
      <c r="M28" s="6"/>
      <c r="N28" s="6"/>
      <c r="O28" s="6"/>
      <c r="P28" s="6"/>
      <c r="Q28" s="6">
        <v>1900000</v>
      </c>
      <c r="R28" s="6"/>
      <c r="S28" s="6"/>
      <c r="T28" s="6"/>
      <c r="U28" s="6"/>
      <c r="V28" s="6"/>
      <c r="W28" s="6"/>
    </row>
    <row r="29" spans="1:23" ht="18.75" customHeight="1">
      <c r="A29" s="148" t="s">
        <v>176</v>
      </c>
      <c r="B29" s="168"/>
      <c r="C29" s="168"/>
      <c r="D29" s="168"/>
      <c r="E29" s="168"/>
      <c r="F29" s="168"/>
      <c r="G29" s="168"/>
      <c r="H29" s="115"/>
      <c r="I29" s="6">
        <v>5124713.5999999996</v>
      </c>
      <c r="J29" s="6">
        <v>2924713.6</v>
      </c>
      <c r="K29" s="6">
        <v>2924713.6</v>
      </c>
      <c r="L29" s="6"/>
      <c r="M29" s="6"/>
      <c r="N29" s="6"/>
      <c r="O29" s="6"/>
      <c r="P29" s="6"/>
      <c r="Q29" s="6">
        <v>1900000</v>
      </c>
      <c r="R29" s="6">
        <v>300000</v>
      </c>
      <c r="S29" s="6"/>
      <c r="T29" s="6"/>
      <c r="U29" s="6"/>
      <c r="V29" s="6"/>
      <c r="W29" s="6">
        <v>300000</v>
      </c>
    </row>
  </sheetData>
  <mergeCells count="28">
    <mergeCell ref="Q4:Q7"/>
    <mergeCell ref="R4:W4"/>
    <mergeCell ref="R5:R7"/>
    <mergeCell ref="S5:S7"/>
    <mergeCell ref="T5:T7"/>
    <mergeCell ref="V5:V7"/>
    <mergeCell ref="W5:W7"/>
    <mergeCell ref="J4:M4"/>
    <mergeCell ref="N4:P4"/>
    <mergeCell ref="N5:N7"/>
    <mergeCell ref="O5:O7"/>
    <mergeCell ref="P5:P7"/>
    <mergeCell ref="A29:H29"/>
    <mergeCell ref="U5:U7"/>
    <mergeCell ref="B4:B7"/>
    <mergeCell ref="J5:K6"/>
    <mergeCell ref="A2:W2"/>
    <mergeCell ref="F4:F7"/>
    <mergeCell ref="A4:A7"/>
    <mergeCell ref="C4:C7"/>
    <mergeCell ref="A3:H3"/>
    <mergeCell ref="D4:D7"/>
    <mergeCell ref="G4:G7"/>
    <mergeCell ref="H4:H7"/>
    <mergeCell ref="I4:I7"/>
    <mergeCell ref="L5:L7"/>
    <mergeCell ref="E4:E7"/>
    <mergeCell ref="M5:M7"/>
  </mergeCells>
  <phoneticPr fontId="18" type="noConversion"/>
  <printOptions horizontalCentered="1"/>
  <pageMargins left="0.37" right="0.37" top="0.56000000000000005" bottom="0.56000000000000005" header="0.48" footer="0.48"/>
  <pageSetup paperSize="9" scale="56" orientation="landscape" r:id="rId1"/>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27"/>
  <sheetViews>
    <sheetView showZeros="0" topLeftCell="A16" workbookViewId="0"/>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8" customHeight="1">
      <c r="J1" s="43" t="s">
        <v>284</v>
      </c>
    </row>
    <row r="2" spans="1:10" ht="39.75" customHeight="1">
      <c r="A2" s="176" t="str">
        <f>"2026"&amp;"年部门项目支出绩效目标表"</f>
        <v>2026年部门项目支出绩效目标表</v>
      </c>
      <c r="B2" s="159"/>
      <c r="C2" s="159"/>
      <c r="D2" s="159"/>
      <c r="E2" s="159"/>
      <c r="F2" s="158"/>
      <c r="G2" s="159"/>
      <c r="H2" s="158"/>
      <c r="I2" s="158"/>
      <c r="J2" s="159"/>
    </row>
    <row r="3" spans="1:10" ht="17.25" customHeight="1">
      <c r="A3" s="160" t="str">
        <f>"单位名称："&amp;"宜良县第二中学"</f>
        <v>单位名称：宜良县第二中学</v>
      </c>
      <c r="B3" s="90"/>
      <c r="C3" s="90"/>
      <c r="D3" s="90"/>
      <c r="E3" s="90"/>
      <c r="F3" s="90"/>
      <c r="G3" s="90"/>
      <c r="H3" s="90"/>
    </row>
    <row r="4" spans="1:10" ht="44.25" customHeight="1">
      <c r="A4" s="54" t="s">
        <v>285</v>
      </c>
      <c r="B4" s="54" t="s">
        <v>286</v>
      </c>
      <c r="C4" s="54" t="s">
        <v>287</v>
      </c>
      <c r="D4" s="54" t="s">
        <v>288</v>
      </c>
      <c r="E4" s="54" t="s">
        <v>289</v>
      </c>
      <c r="F4" s="56" t="s">
        <v>290</v>
      </c>
      <c r="G4" s="54" t="s">
        <v>291</v>
      </c>
      <c r="H4" s="56" t="s">
        <v>292</v>
      </c>
      <c r="I4" s="56" t="s">
        <v>293</v>
      </c>
      <c r="J4" s="54" t="s">
        <v>294</v>
      </c>
    </row>
    <row r="5" spans="1:10" ht="18.75" customHeight="1">
      <c r="A5" s="57">
        <v>1</v>
      </c>
      <c r="B5" s="57">
        <v>2</v>
      </c>
      <c r="C5" s="57">
        <v>3</v>
      </c>
      <c r="D5" s="57">
        <v>4</v>
      </c>
      <c r="E5" s="57">
        <v>5</v>
      </c>
      <c r="F5" s="48">
        <v>6</v>
      </c>
      <c r="G5" s="57">
        <v>7</v>
      </c>
      <c r="H5" s="48">
        <v>8</v>
      </c>
      <c r="I5" s="48">
        <v>9</v>
      </c>
      <c r="J5" s="57">
        <v>10</v>
      </c>
    </row>
    <row r="6" spans="1:10" ht="42" customHeight="1">
      <c r="A6" s="24" t="s">
        <v>69</v>
      </c>
      <c r="B6" s="23"/>
      <c r="C6" s="23"/>
      <c r="D6" s="23"/>
      <c r="E6" s="58"/>
      <c r="F6" s="13"/>
      <c r="G6" s="58"/>
      <c r="H6" s="13"/>
      <c r="I6" s="13"/>
      <c r="J6" s="58"/>
    </row>
    <row r="7" spans="1:10" ht="42" customHeight="1">
      <c r="A7" s="177" t="s">
        <v>239</v>
      </c>
      <c r="B7" s="178" t="s">
        <v>295</v>
      </c>
      <c r="C7" s="15" t="s">
        <v>296</v>
      </c>
      <c r="D7" s="15" t="s">
        <v>297</v>
      </c>
      <c r="E7" s="24" t="s">
        <v>298</v>
      </c>
      <c r="F7" s="15" t="s">
        <v>299</v>
      </c>
      <c r="G7" s="24" t="s">
        <v>89</v>
      </c>
      <c r="H7" s="15" t="s">
        <v>300</v>
      </c>
      <c r="I7" s="15" t="s">
        <v>301</v>
      </c>
      <c r="J7" s="24" t="s">
        <v>302</v>
      </c>
    </row>
    <row r="8" spans="1:10" ht="42" customHeight="1">
      <c r="A8" s="177" t="s">
        <v>239</v>
      </c>
      <c r="B8" s="178" t="s">
        <v>295</v>
      </c>
      <c r="C8" s="15" t="s">
        <v>303</v>
      </c>
      <c r="D8" s="15" t="s">
        <v>304</v>
      </c>
      <c r="E8" s="24" t="s">
        <v>305</v>
      </c>
      <c r="F8" s="15" t="s">
        <v>299</v>
      </c>
      <c r="G8" s="24" t="s">
        <v>306</v>
      </c>
      <c r="H8" s="15"/>
      <c r="I8" s="15" t="s">
        <v>307</v>
      </c>
      <c r="J8" s="24" t="s">
        <v>308</v>
      </c>
    </row>
    <row r="9" spans="1:10" ht="42" customHeight="1">
      <c r="A9" s="177" t="s">
        <v>239</v>
      </c>
      <c r="B9" s="178" t="s">
        <v>295</v>
      </c>
      <c r="C9" s="15" t="s">
        <v>309</v>
      </c>
      <c r="D9" s="15" t="s">
        <v>310</v>
      </c>
      <c r="E9" s="24" t="s">
        <v>311</v>
      </c>
      <c r="F9" s="15" t="s">
        <v>312</v>
      </c>
      <c r="G9" s="24" t="s">
        <v>313</v>
      </c>
      <c r="H9" s="15" t="s">
        <v>314</v>
      </c>
      <c r="I9" s="15" t="s">
        <v>307</v>
      </c>
      <c r="J9" s="24" t="s">
        <v>315</v>
      </c>
    </row>
    <row r="10" spans="1:10" ht="42" customHeight="1">
      <c r="A10" s="177" t="s">
        <v>244</v>
      </c>
      <c r="B10" s="178" t="s">
        <v>295</v>
      </c>
      <c r="C10" s="15" t="s">
        <v>296</v>
      </c>
      <c r="D10" s="15" t="s">
        <v>297</v>
      </c>
      <c r="E10" s="24" t="s">
        <v>316</v>
      </c>
      <c r="F10" s="15" t="s">
        <v>299</v>
      </c>
      <c r="G10" s="24" t="s">
        <v>317</v>
      </c>
      <c r="H10" s="15" t="s">
        <v>300</v>
      </c>
      <c r="I10" s="15" t="s">
        <v>301</v>
      </c>
      <c r="J10" s="24" t="s">
        <v>302</v>
      </c>
    </row>
    <row r="11" spans="1:10" ht="42" customHeight="1">
      <c r="A11" s="177" t="s">
        <v>244</v>
      </c>
      <c r="B11" s="178" t="s">
        <v>295</v>
      </c>
      <c r="C11" s="15" t="s">
        <v>303</v>
      </c>
      <c r="D11" s="15" t="s">
        <v>304</v>
      </c>
      <c r="E11" s="24" t="s">
        <v>305</v>
      </c>
      <c r="F11" s="15" t="s">
        <v>299</v>
      </c>
      <c r="G11" s="24" t="s">
        <v>306</v>
      </c>
      <c r="H11" s="15"/>
      <c r="I11" s="15" t="s">
        <v>307</v>
      </c>
      <c r="J11" s="24" t="s">
        <v>308</v>
      </c>
    </row>
    <row r="12" spans="1:10" ht="42" customHeight="1">
      <c r="A12" s="177" t="s">
        <v>244</v>
      </c>
      <c r="B12" s="178" t="s">
        <v>295</v>
      </c>
      <c r="C12" s="15" t="s">
        <v>309</v>
      </c>
      <c r="D12" s="15" t="s">
        <v>310</v>
      </c>
      <c r="E12" s="24" t="s">
        <v>318</v>
      </c>
      <c r="F12" s="15" t="s">
        <v>312</v>
      </c>
      <c r="G12" s="24" t="s">
        <v>313</v>
      </c>
      <c r="H12" s="15" t="s">
        <v>314</v>
      </c>
      <c r="I12" s="15" t="s">
        <v>307</v>
      </c>
      <c r="J12" s="24" t="s">
        <v>315</v>
      </c>
    </row>
    <row r="13" spans="1:10" ht="42" customHeight="1">
      <c r="A13" s="177" t="s">
        <v>60</v>
      </c>
      <c r="B13" s="178" t="s">
        <v>295</v>
      </c>
      <c r="C13" s="15" t="s">
        <v>296</v>
      </c>
      <c r="D13" s="15" t="s">
        <v>297</v>
      </c>
      <c r="E13" s="24" t="s">
        <v>319</v>
      </c>
      <c r="F13" s="15" t="s">
        <v>299</v>
      </c>
      <c r="G13" s="24" t="s">
        <v>320</v>
      </c>
      <c r="H13" s="15" t="s">
        <v>300</v>
      </c>
      <c r="I13" s="15" t="s">
        <v>301</v>
      </c>
      <c r="J13" s="24" t="s">
        <v>321</v>
      </c>
    </row>
    <row r="14" spans="1:10" ht="42" customHeight="1">
      <c r="A14" s="177" t="s">
        <v>60</v>
      </c>
      <c r="B14" s="178" t="s">
        <v>295</v>
      </c>
      <c r="C14" s="15" t="s">
        <v>303</v>
      </c>
      <c r="D14" s="15" t="s">
        <v>304</v>
      </c>
      <c r="E14" s="24" t="s">
        <v>305</v>
      </c>
      <c r="F14" s="15" t="s">
        <v>299</v>
      </c>
      <c r="G14" s="24" t="s">
        <v>322</v>
      </c>
      <c r="H14" s="15"/>
      <c r="I14" s="15" t="s">
        <v>307</v>
      </c>
      <c r="J14" s="24" t="s">
        <v>323</v>
      </c>
    </row>
    <row r="15" spans="1:10" ht="42" customHeight="1">
      <c r="A15" s="177" t="s">
        <v>60</v>
      </c>
      <c r="B15" s="178" t="s">
        <v>295</v>
      </c>
      <c r="C15" s="15" t="s">
        <v>309</v>
      </c>
      <c r="D15" s="15" t="s">
        <v>310</v>
      </c>
      <c r="E15" s="24" t="s">
        <v>318</v>
      </c>
      <c r="F15" s="15" t="s">
        <v>312</v>
      </c>
      <c r="G15" s="24" t="s">
        <v>313</v>
      </c>
      <c r="H15" s="15" t="s">
        <v>314</v>
      </c>
      <c r="I15" s="15" t="s">
        <v>307</v>
      </c>
      <c r="J15" s="24" t="s">
        <v>324</v>
      </c>
    </row>
    <row r="16" spans="1:10" ht="42" customHeight="1">
      <c r="A16" s="177" t="s">
        <v>252</v>
      </c>
      <c r="B16" s="178" t="s">
        <v>295</v>
      </c>
      <c r="C16" s="15" t="s">
        <v>296</v>
      </c>
      <c r="D16" s="15" t="s">
        <v>297</v>
      </c>
      <c r="E16" s="24" t="s">
        <v>319</v>
      </c>
      <c r="F16" s="15" t="s">
        <v>299</v>
      </c>
      <c r="G16" s="24" t="s">
        <v>317</v>
      </c>
      <c r="H16" s="15" t="s">
        <v>300</v>
      </c>
      <c r="I16" s="15" t="s">
        <v>301</v>
      </c>
      <c r="J16" s="24" t="s">
        <v>321</v>
      </c>
    </row>
    <row r="17" spans="1:10" ht="42" customHeight="1">
      <c r="A17" s="177" t="s">
        <v>252</v>
      </c>
      <c r="B17" s="178" t="s">
        <v>295</v>
      </c>
      <c r="C17" s="15" t="s">
        <v>303</v>
      </c>
      <c r="D17" s="15" t="s">
        <v>304</v>
      </c>
      <c r="E17" s="24" t="s">
        <v>305</v>
      </c>
      <c r="F17" s="15" t="s">
        <v>299</v>
      </c>
      <c r="G17" s="24" t="s">
        <v>322</v>
      </c>
      <c r="H17" s="15"/>
      <c r="I17" s="15" t="s">
        <v>307</v>
      </c>
      <c r="J17" s="24" t="s">
        <v>323</v>
      </c>
    </row>
    <row r="18" spans="1:10" ht="42" customHeight="1">
      <c r="A18" s="177" t="s">
        <v>252</v>
      </c>
      <c r="B18" s="178" t="s">
        <v>295</v>
      </c>
      <c r="C18" s="15" t="s">
        <v>309</v>
      </c>
      <c r="D18" s="15" t="s">
        <v>310</v>
      </c>
      <c r="E18" s="24" t="s">
        <v>318</v>
      </c>
      <c r="F18" s="15" t="s">
        <v>312</v>
      </c>
      <c r="G18" s="24" t="s">
        <v>313</v>
      </c>
      <c r="H18" s="15" t="s">
        <v>314</v>
      </c>
      <c r="I18" s="15" t="s">
        <v>307</v>
      </c>
      <c r="J18" s="24" t="s">
        <v>325</v>
      </c>
    </row>
    <row r="19" spans="1:10" ht="42" customHeight="1">
      <c r="A19" s="177" t="s">
        <v>256</v>
      </c>
      <c r="B19" s="178" t="s">
        <v>295</v>
      </c>
      <c r="C19" s="15" t="s">
        <v>296</v>
      </c>
      <c r="D19" s="15" t="s">
        <v>297</v>
      </c>
      <c r="E19" s="24" t="s">
        <v>319</v>
      </c>
      <c r="F19" s="15" t="s">
        <v>299</v>
      </c>
      <c r="G19" s="24" t="s">
        <v>326</v>
      </c>
      <c r="H19" s="15" t="s">
        <v>300</v>
      </c>
      <c r="I19" s="15" t="s">
        <v>301</v>
      </c>
      <c r="J19" s="24" t="s">
        <v>321</v>
      </c>
    </row>
    <row r="20" spans="1:10" ht="42" customHeight="1">
      <c r="A20" s="177" t="s">
        <v>256</v>
      </c>
      <c r="B20" s="178" t="s">
        <v>295</v>
      </c>
      <c r="C20" s="15" t="s">
        <v>303</v>
      </c>
      <c r="D20" s="15" t="s">
        <v>304</v>
      </c>
      <c r="E20" s="24" t="s">
        <v>305</v>
      </c>
      <c r="F20" s="15" t="s">
        <v>299</v>
      </c>
      <c r="G20" s="24" t="s">
        <v>322</v>
      </c>
      <c r="H20" s="15"/>
      <c r="I20" s="15" t="s">
        <v>307</v>
      </c>
      <c r="J20" s="24" t="s">
        <v>323</v>
      </c>
    </row>
    <row r="21" spans="1:10" ht="42" customHeight="1">
      <c r="A21" s="177" t="s">
        <v>256</v>
      </c>
      <c r="B21" s="178" t="s">
        <v>295</v>
      </c>
      <c r="C21" s="15" t="s">
        <v>309</v>
      </c>
      <c r="D21" s="15" t="s">
        <v>310</v>
      </c>
      <c r="E21" s="24" t="s">
        <v>318</v>
      </c>
      <c r="F21" s="15" t="s">
        <v>299</v>
      </c>
      <c r="G21" s="24" t="s">
        <v>313</v>
      </c>
      <c r="H21" s="15" t="s">
        <v>314</v>
      </c>
      <c r="I21" s="15" t="s">
        <v>307</v>
      </c>
      <c r="J21" s="24" t="s">
        <v>324</v>
      </c>
    </row>
    <row r="22" spans="1:10" ht="42" customHeight="1">
      <c r="A22" s="177" t="s">
        <v>254</v>
      </c>
      <c r="B22" s="178" t="s">
        <v>295</v>
      </c>
      <c r="C22" s="15" t="s">
        <v>296</v>
      </c>
      <c r="D22" s="15" t="s">
        <v>297</v>
      </c>
      <c r="E22" s="24" t="s">
        <v>319</v>
      </c>
      <c r="F22" s="15" t="s">
        <v>299</v>
      </c>
      <c r="G22" s="24" t="s">
        <v>317</v>
      </c>
      <c r="H22" s="15" t="s">
        <v>300</v>
      </c>
      <c r="I22" s="15" t="s">
        <v>307</v>
      </c>
      <c r="J22" s="24" t="s">
        <v>321</v>
      </c>
    </row>
    <row r="23" spans="1:10" ht="42" customHeight="1">
      <c r="A23" s="177" t="s">
        <v>254</v>
      </c>
      <c r="B23" s="178" t="s">
        <v>295</v>
      </c>
      <c r="C23" s="15" t="s">
        <v>303</v>
      </c>
      <c r="D23" s="15" t="s">
        <v>304</v>
      </c>
      <c r="E23" s="24" t="s">
        <v>305</v>
      </c>
      <c r="F23" s="15" t="s">
        <v>299</v>
      </c>
      <c r="G23" s="24" t="s">
        <v>322</v>
      </c>
      <c r="H23" s="15"/>
      <c r="I23" s="15" t="s">
        <v>307</v>
      </c>
      <c r="J23" s="24" t="s">
        <v>323</v>
      </c>
    </row>
    <row r="24" spans="1:10" ht="42" customHeight="1">
      <c r="A24" s="177" t="s">
        <v>254</v>
      </c>
      <c r="B24" s="178" t="s">
        <v>295</v>
      </c>
      <c r="C24" s="15" t="s">
        <v>309</v>
      </c>
      <c r="D24" s="15" t="s">
        <v>310</v>
      </c>
      <c r="E24" s="24" t="s">
        <v>318</v>
      </c>
      <c r="F24" s="15" t="s">
        <v>312</v>
      </c>
      <c r="G24" s="24" t="s">
        <v>313</v>
      </c>
      <c r="H24" s="15" t="s">
        <v>314</v>
      </c>
      <c r="I24" s="15" t="s">
        <v>307</v>
      </c>
      <c r="J24" s="24" t="s">
        <v>324</v>
      </c>
    </row>
    <row r="25" spans="1:10" ht="42" customHeight="1">
      <c r="A25" s="177" t="s">
        <v>248</v>
      </c>
      <c r="B25" s="178" t="s">
        <v>327</v>
      </c>
      <c r="C25" s="15" t="s">
        <v>296</v>
      </c>
      <c r="D25" s="15" t="s">
        <v>297</v>
      </c>
      <c r="E25" s="24" t="s">
        <v>319</v>
      </c>
      <c r="F25" s="15" t="s">
        <v>299</v>
      </c>
      <c r="G25" s="24" t="s">
        <v>317</v>
      </c>
      <c r="H25" s="15" t="s">
        <v>300</v>
      </c>
      <c r="I25" s="15" t="s">
        <v>301</v>
      </c>
      <c r="J25" s="24" t="s">
        <v>321</v>
      </c>
    </row>
    <row r="26" spans="1:10" ht="42" customHeight="1">
      <c r="A26" s="177" t="s">
        <v>248</v>
      </c>
      <c r="B26" s="178" t="s">
        <v>327</v>
      </c>
      <c r="C26" s="15" t="s">
        <v>303</v>
      </c>
      <c r="D26" s="15" t="s">
        <v>304</v>
      </c>
      <c r="E26" s="24" t="s">
        <v>305</v>
      </c>
      <c r="F26" s="15" t="s">
        <v>299</v>
      </c>
      <c r="G26" s="24" t="s">
        <v>322</v>
      </c>
      <c r="H26" s="15"/>
      <c r="I26" s="15" t="s">
        <v>307</v>
      </c>
      <c r="J26" s="24" t="s">
        <v>323</v>
      </c>
    </row>
    <row r="27" spans="1:10" ht="42" customHeight="1">
      <c r="A27" s="177" t="s">
        <v>248</v>
      </c>
      <c r="B27" s="178" t="s">
        <v>327</v>
      </c>
      <c r="C27" s="15" t="s">
        <v>309</v>
      </c>
      <c r="D27" s="15" t="s">
        <v>310</v>
      </c>
      <c r="E27" s="24" t="s">
        <v>318</v>
      </c>
      <c r="F27" s="15" t="s">
        <v>312</v>
      </c>
      <c r="G27" s="24" t="s">
        <v>313</v>
      </c>
      <c r="H27" s="15" t="s">
        <v>314</v>
      </c>
      <c r="I27" s="15" t="s">
        <v>307</v>
      </c>
      <c r="J27" s="24" t="s">
        <v>325</v>
      </c>
    </row>
  </sheetData>
  <mergeCells count="16">
    <mergeCell ref="A22:A24"/>
    <mergeCell ref="B22:B24"/>
    <mergeCell ref="A25:A27"/>
    <mergeCell ref="B25:B27"/>
    <mergeCell ref="A13:A15"/>
    <mergeCell ref="B13:B15"/>
    <mergeCell ref="A16:A18"/>
    <mergeCell ref="B16:B18"/>
    <mergeCell ref="A19:A21"/>
    <mergeCell ref="B19:B21"/>
    <mergeCell ref="A2:J2"/>
    <mergeCell ref="A3:H3"/>
    <mergeCell ref="A7:A9"/>
    <mergeCell ref="B7:B9"/>
    <mergeCell ref="A10:A12"/>
    <mergeCell ref="B10:B12"/>
  </mergeCells>
  <phoneticPr fontId="18"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17</vt:i4>
      </vt:variant>
    </vt:vector>
  </HeadingPairs>
  <TitlesOfParts>
    <vt:vector size="34"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部门项目中期规划预算表12!Print_Titles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'对下转移支付预算表09-1'!Print_Titles</vt:lpstr>
      <vt:lpstr>上级转移支付补助项目支出预算表11!Print_Titles</vt:lpstr>
      <vt:lpstr>新增资产配置表10!Print_Titles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YLEZ</cp:lastModifiedBy>
  <dcterms:modified xsi:type="dcterms:W3CDTF">2026-03-23T08:56:11Z</dcterms:modified>
</cp:coreProperties>
</file>