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85" windowWidth="27735" windowHeight="1170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calcChain.xml><?xml version="1.0" encoding="utf-8"?>
<calcChain xmlns="http://schemas.openxmlformats.org/spreadsheetml/2006/main">
  <c r="A2" i="14" l="1"/>
  <c r="A2" i="13"/>
  <c r="G5" i="17"/>
  <c r="F5" i="17"/>
  <c r="E5" i="17"/>
  <c r="A3" i="17"/>
  <c r="A2" i="17"/>
  <c r="A3" i="16"/>
  <c r="A2" i="16"/>
  <c r="A3" i="15"/>
  <c r="A2" i="15"/>
  <c r="A3" i="14"/>
  <c r="A3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<sst xmlns="http://schemas.openxmlformats.org/spreadsheetml/2006/main" count="824" uniqueCount="347">
  <si>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</si>
  <si>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</si>
  <si>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</si>
  <si>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</si>
  <si>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</si>
  <si>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</si>
  <si>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</si>
  <si>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</si>
  <si>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</si>
  <si>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</si>
  <si>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</si>
  <si>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</si>
  <si>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</si>
  <si>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</si>
  <si>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</si>
  <si>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</si>
  <si>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</si>
  <si>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</si>
  <si>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</si>
  <si>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</si>
  <si>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</si>
  <si>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</si>
  <si>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</si>
  <si>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</si>
  <si>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</si>
  <si>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</si>
  <si>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</si>
  <si>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</si>
  <si>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</si>
  <si>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</si>
  <si>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</si>
  <si>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</si>
  <si>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</si>
  <si>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</si>
  <si>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</si>
  <si>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</si>
  <si>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</si>
  <si>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</si>
  <si>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</si>
  <si>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</si>
  <si>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</si>
  <si>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</si>
  <si>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</si>
  <si>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</si>
  <si>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</si>
  <si>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</si>
  <si>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</si>
  <si>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</si>
  <si>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</si>
  <si>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</si>
  <si>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</si>
  <si>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</si>
  <si>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</si>
  <si>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</si>
  <si>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</si>
  <si>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</si>
  <si>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</si>
  <si>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</si>
  <si>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</si>
  <si>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</si>
  <si>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</si>
  <si>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</si>
  <si>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</si>
  <si>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</si>
  <si>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</si>
  <si>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</si>
  <si>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</si>
  <si>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</si>
  <si>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105015</t>
  </si>
  <si>
    <t>宜良县清远小学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</si>
  <si>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</si>
  <si>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</si>
  <si>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</si>
  <si>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</si>
  <si>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</si>
  <si>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</si>
  <si>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</si>
  <si>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</si>
  <si>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</si>
  <si>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</si>
  <si>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</si>
  <si>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</si>
  <si>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</si>
  <si>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</si>
  <si>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</si>
  <si>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</si>
  <si>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</si>
  <si>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</si>
  <si>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</si>
  <si>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</si>
  <si>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</si>
  <si>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</si>
  <si>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</si>
  <si>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</si>
  <si>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</si>
  <si>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</si>
  <si>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</si>
  <si>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</si>
  <si>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</si>
  <si>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</si>
  <si>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</si>
  <si>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</si>
  <si>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</si>
  <si>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</si>
  <si>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</si>
  <si>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</si>
  <si>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</si>
  <si>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</si>
  <si>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</si>
  <si>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</si>
  <si>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</si>
  <si>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</si>
  <si>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</si>
  <si>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</si>
  <si>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</si>
  <si>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</si>
  <si>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</si>
  <si>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</si>
  <si>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</si>
  <si>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</si>
  <si>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</si>
  <si>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</si>
  <si>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</si>
  <si>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</si>
  <si>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</si>
  <si>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</si>
  <si>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</si>
  <si>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</si>
  <si>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</si>
  <si>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</si>
  <si>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</si>
  <si>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</si>
  <si>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</si>
  <si>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</si>
  <si>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</si>
  <si>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</si>
  <si>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</si>
  <si>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</si>
  <si>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</si>
  <si>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</si>
  <si>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</si>
  <si>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</si>
  <si>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</si>
  <si>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</si>
  <si>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</si>
  <si>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</si>
  <si>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</si>
  <si>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</si>
  <si>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</si>
  <si>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</si>
  <si>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</si>
  <si>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</si>
  <si>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</si>
  <si>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</si>
  <si>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</si>
  <si>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</si>
  <si>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</si>
  <si>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</si>
  <si>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</si>
  <si>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</si>
  <si>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</si>
  <si>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</si>
  <si>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</si>
  <si>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</si>
  <si>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</si>
  <si>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</si>
  <si>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</si>
  <si>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</si>
  <si>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</si>
  <si>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</si>
  <si>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</si>
  <si>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</si>
  <si>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</si>
  <si>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</si>
  <si>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</si>
  <si>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</si>
  <si>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</si>
  <si>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</si>
  <si>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</si>
  <si>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</si>
  <si>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</si>
  <si>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</si>
  <si>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</si>
  <si>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</si>
  <si>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</si>
  <si>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</si>
  <si>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</si>
  <si>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</si>
  <si>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</si>
  <si>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</si>
  <si>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</si>
  <si>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</si>
  <si>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</si>
  <si>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</si>
  <si>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</si>
  <si>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</si>
  <si>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</si>
  <si>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</si>
  <si>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</si>
  <si>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</si>
  <si>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</si>
  <si>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530125210000000002422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</si>
  <si>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</si>
  <si>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</si>
  <si>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</si>
  <si>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</si>
  <si>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</si>
  <si>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</si>
  <si>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</si>
  <si>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</si>
  <si>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</si>
  <si>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530125210000000002423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</si>
  <si>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</si>
  <si>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</si>
  <si>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</si>
  <si>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</si>
  <si>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</si>
  <si>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</si>
  <si>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</si>
  <si>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</si>
  <si>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</si>
  <si>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</si>
  <si>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</si>
  <si>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530125210000000002424</t>
  </si>
  <si>
    <t>30113</t>
  </si>
  <si>
    <t>530125231100001354191</t>
  </si>
  <si>
    <t>离退休人员支出</t>
  </si>
  <si>
    <t>30305</t>
  </si>
  <si>
    <t>生活补助</t>
  </si>
  <si>
    <t>530125261100005063925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</si>
  <si>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</si>
  <si>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</si>
  <si>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</si>
  <si>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</si>
  <si>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</si>
  <si>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</si>
  <si>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</si>
  <si>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530125261100005060512</t>
  </si>
  <si>
    <t>遗属补助资金</t>
  </si>
  <si>
    <t>30304</t>
  </si>
  <si>
    <t>抚恤金</t>
  </si>
  <si>
    <t>其他工资福利支出</t>
  </si>
  <si>
    <t>530125261100005051386</t>
  </si>
  <si>
    <t>义务教育课后服务经费</t>
  </si>
  <si>
    <t>30199</t>
  </si>
  <si>
    <t>其他公用支出</t>
  </si>
  <si>
    <t>530125261100005060756</t>
  </si>
  <si>
    <t>城乡义务教育小学公用经费</t>
  </si>
  <si>
    <t>30205</t>
  </si>
  <si>
    <t>水费</t>
  </si>
  <si>
    <t>30206</t>
  </si>
  <si>
    <t>电费</t>
  </si>
  <si>
    <t>30207</t>
  </si>
  <si>
    <t>邮电费</t>
  </si>
  <si>
    <t>530125261100005060942</t>
  </si>
  <si>
    <t>特殊教育学校公用经费</t>
  </si>
  <si>
    <t>30201</t>
  </si>
  <si>
    <t>办公费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</si>
  <si>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</si>
  <si>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</si>
  <si>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</si>
  <si>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</si>
  <si>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</si>
  <si>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</si>
  <si>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</si>
  <si>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</si>
  <si>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</si>
  <si>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</si>
  <si>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</si>
  <si>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</si>
  <si>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</si>
  <si>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=</t>
  </si>
  <si>
    <t>33</t>
  </si>
  <si>
    <t>元</t>
  </si>
  <si>
    <t>定量指标</t>
  </si>
  <si>
    <t>宜政办【2025】28号</t>
  </si>
  <si>
    <t>效益指标</t>
  </si>
  <si>
    <t>经济效益</t>
  </si>
  <si>
    <t>成本指标</t>
  </si>
  <si>
    <t>经济成本指标</t>
  </si>
  <si>
    <t>34</t>
  </si>
  <si>
    <t>遗属补助经费</t>
  </si>
  <si>
    <t>30</t>
  </si>
  <si>
    <t>40</t>
  </si>
  <si>
    <t>义务教育课后服务费</t>
  </si>
  <si>
    <t>社会成本指标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</si>
  <si>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</si>
  <si>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</si>
  <si>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</si>
  <si>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</si>
  <si>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</si>
  <si>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</si>
  <si>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</si>
  <si>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</si>
  <si>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</si>
  <si>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</si>
  <si>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</si>
  <si>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</si>
  <si>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</si>
  <si>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</si>
  <si>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</si>
  <si>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</si>
  <si>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</si>
  <si>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</si>
  <si>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</si>
  <si>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</si>
  <si>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</si>
  <si>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</si>
  <si>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</si>
  <si>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</si>
  <si>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</si>
  <si>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</si>
  <si>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</si>
  <si>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</si>
  <si>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</si>
  <si>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</si>
  <si>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</si>
  <si>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</si>
  <si>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</si>
  <si>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</si>
  <si>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</si>
  <si>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</si>
  <si>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</si>
  <si>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</si>
  <si>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</si>
  <si>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</si>
  <si>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</si>
  <si>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</si>
  <si>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</si>
  <si>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</si>
  <si>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</si>
  <si>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</si>
  <si>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</si>
  <si>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</si>
  <si>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</si>
  <si>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</si>
  <si>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</si>
  <si>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</si>
  <si>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</si>
  <si>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</si>
  <si>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</si>
  <si>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</si>
  <si>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</si>
  <si>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</si>
  <si>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</si>
  <si>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</si>
  <si>
    <r>
      <t>备注：202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scheme val="minor"/>
      </rPr>
      <t>年我单位无此预算项目，本表为空。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</si>
</sst>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18">
    <font>
      <sz val="11"/>
      <color theme="1"/>
      <name val="宋体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29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indent="1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 applyProtection="1">
      <alignment horizontal="left" vertical="center"/>
      <protection locked="0"/>
    </xf>
    <xf numFmtId="4" fontId="3" fillId="0" borderId="2" xfId="0" applyNumberFormat="1" applyFont="1" applyBorder="1" applyAlignment="1" applyProtection="1">
      <alignment horizontal="left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6" fillId="0" borderId="1" xfId="0" applyFont="1" applyFill="1" applyBorder="1" applyAlignment="1"/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6"/>
  <sheetViews>
    <sheetView showGridLines="0" showZeros="0" workbookViewId="0">
      <selection activeCell="B47" sqref="B47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87" t="str">
        <f>"2026"&amp;"年部门财务收支预算总表"</f>
        <v>2026年部门财务收支预算总表</v>
      </c>
      <c r="B2" s="88"/>
      <c r="C2" s="88"/>
      <c r="D2" s="88"/>
    </row>
    <row r="3" spans="1:4" ht="17.25" customHeight="1">
      <c r="A3" s="89" t="str">
        <f>"单位名称："&amp;"宜良县清远小学"</f>
        <v>单位名称：宜良县清远小学</v>
      </c>
      <c r="B3" s="90"/>
      <c r="D3" s="3" t="s">
        <v>1</v>
      </c>
    </row>
    <row r="4" spans="1:4" ht="23.25" customHeight="1">
      <c r="A4" s="91" t="s">
        <v>2</v>
      </c>
      <c r="B4" s="92"/>
      <c r="C4" s="91" t="s">
        <v>3</v>
      </c>
      <c r="D4" s="92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33755805.590000004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2874400</v>
      </c>
      <c r="C10" s="7" t="s">
        <v>16</v>
      </c>
      <c r="D10" s="6">
        <v>26022286.359999999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4809130.41</v>
      </c>
    </row>
    <row r="14" spans="1:4" ht="17.25" customHeight="1">
      <c r="A14" s="5" t="s">
        <v>23</v>
      </c>
      <c r="B14" s="6"/>
      <c r="C14" s="8" t="s">
        <v>24</v>
      </c>
      <c r="D14" s="6">
        <v>3249926.82</v>
      </c>
    </row>
    <row r="15" spans="1:4" ht="17.25" customHeight="1">
      <c r="A15" s="5" t="s">
        <v>25</v>
      </c>
      <c r="B15" s="6">
        <v>2874400</v>
      </c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/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2548862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36630205.590000004</v>
      </c>
      <c r="C32" s="10" t="s">
        <v>44</v>
      </c>
      <c r="D32" s="6">
        <v>36630205.590000004</v>
      </c>
    </row>
    <row r="33" spans="1:4" ht="16.5" customHeight="1">
      <c r="A33" s="9" t="s">
        <v>45</v>
      </c>
      <c r="B33" s="6"/>
      <c r="C33" s="9" t="s">
        <v>46</v>
      </c>
      <c r="D33" s="6"/>
    </row>
    <row r="34" spans="1:4" ht="16.5" customHeight="1">
      <c r="A34" s="8" t="s">
        <v>47</v>
      </c>
      <c r="B34" s="6"/>
      <c r="C34" s="8" t="s">
        <v>47</v>
      </c>
      <c r="D34" s="6"/>
    </row>
    <row r="35" spans="1:4" ht="16.5" customHeight="1">
      <c r="A35" s="8" t="s">
        <v>48</v>
      </c>
      <c r="B35" s="6"/>
      <c r="C35" s="8" t="s">
        <v>48</v>
      </c>
      <c r="D35" s="6"/>
    </row>
    <row r="36" spans="1:4" ht="16.5" customHeight="1">
      <c r="A36" s="11" t="s">
        <v>49</v>
      </c>
      <c r="B36" s="6">
        <v>36630205.590000004</v>
      </c>
      <c r="C36" s="11" t="s">
        <v>50</v>
      </c>
      <c r="D36" s="6">
        <v>36630205.590000004</v>
      </c>
    </row>
  </sheetData>
  <mergeCells count="4">
    <mergeCell ref="A2:D2"/>
    <mergeCell ref="A3:B3"/>
    <mergeCell ref="A4:B4"/>
    <mergeCell ref="C4:D4"/>
  </mergeCells>
  <phoneticPr fontId="17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D37" sqref="D37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9">
        <v>1</v>
      </c>
      <c r="B1" s="60">
        <v>0</v>
      </c>
      <c r="C1" s="59">
        <v>1</v>
      </c>
      <c r="D1" s="29"/>
      <c r="E1" s="29"/>
      <c r="F1" s="52" t="s">
        <v>286</v>
      </c>
    </row>
    <row r="2" spans="1:6" ht="42" customHeight="1">
      <c r="A2" s="177" t="str">
        <f>"2026"&amp;"年部门政府性基金预算支出预算表"</f>
        <v>2026年部门政府性基金预算支出预算表</v>
      </c>
      <c r="B2" s="178" t="s">
        <v>287</v>
      </c>
      <c r="C2" s="179"/>
      <c r="D2" s="124"/>
      <c r="E2" s="124"/>
      <c r="F2" s="124"/>
    </row>
    <row r="3" spans="1:6" ht="13.5" customHeight="1">
      <c r="A3" s="158" t="str">
        <f>"单位名称："&amp;"宜良县清远小学"</f>
        <v>单位名称：宜良县清远小学</v>
      </c>
      <c r="B3" s="158" t="s">
        <v>288</v>
      </c>
      <c r="C3" s="183"/>
      <c r="D3" s="29"/>
      <c r="E3" s="29"/>
      <c r="F3" s="52" t="s">
        <v>1</v>
      </c>
    </row>
    <row r="4" spans="1:6" ht="19.5" customHeight="1">
      <c r="A4" s="134" t="s">
        <v>183</v>
      </c>
      <c r="B4" s="181" t="s">
        <v>71</v>
      </c>
      <c r="C4" s="134" t="s">
        <v>72</v>
      </c>
      <c r="D4" s="163" t="s">
        <v>289</v>
      </c>
      <c r="E4" s="132"/>
      <c r="F4" s="133"/>
    </row>
    <row r="5" spans="1:6" ht="18.75" customHeight="1">
      <c r="A5" s="161"/>
      <c r="B5" s="182"/>
      <c r="C5" s="161"/>
      <c r="D5" s="61" t="s">
        <v>54</v>
      </c>
      <c r="E5" s="46" t="s">
        <v>74</v>
      </c>
      <c r="F5" s="61" t="s">
        <v>75</v>
      </c>
    </row>
    <row r="6" spans="1:6" ht="18.75" customHeight="1">
      <c r="A6" s="56">
        <v>1</v>
      </c>
      <c r="B6" s="62" t="s">
        <v>82</v>
      </c>
      <c r="C6" s="56">
        <v>3</v>
      </c>
      <c r="D6" s="32">
        <v>4</v>
      </c>
      <c r="E6" s="32">
        <v>5</v>
      </c>
      <c r="F6" s="32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101" t="s">
        <v>174</v>
      </c>
      <c r="B9" s="101" t="s">
        <v>174</v>
      </c>
      <c r="C9" s="180" t="s">
        <v>174</v>
      </c>
      <c r="D9" s="6"/>
      <c r="E9" s="6"/>
      <c r="F9" s="6"/>
    </row>
    <row r="10" spans="1:6" ht="14.25" customHeight="1">
      <c r="A10" s="228" t="s">
        <v>346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7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43"/>
      <c r="Q1" s="43" t="s">
        <v>290</v>
      </c>
    </row>
    <row r="2" spans="1:17" ht="41.25" customHeight="1">
      <c r="A2" s="192" t="str">
        <f>"2026"&amp;"年部门政府采购预算表"</f>
        <v>2026年部门政府采购预算表</v>
      </c>
      <c r="B2" s="157"/>
      <c r="C2" s="157"/>
      <c r="D2" s="157"/>
      <c r="E2" s="157"/>
      <c r="F2" s="157"/>
      <c r="G2" s="157"/>
      <c r="H2" s="157"/>
      <c r="I2" s="157"/>
      <c r="J2" s="157"/>
      <c r="K2" s="156"/>
      <c r="L2" s="157"/>
      <c r="M2" s="157"/>
      <c r="N2" s="156"/>
      <c r="O2" s="157"/>
      <c r="P2" s="156"/>
      <c r="Q2" s="156"/>
    </row>
    <row r="3" spans="1:17" ht="18.75" customHeight="1">
      <c r="A3" s="139" t="str">
        <f>"单位名称："&amp;"宜良县清远小学"</f>
        <v>单位名称：宜良县清远小学</v>
      </c>
      <c r="B3" s="195"/>
      <c r="C3" s="195"/>
      <c r="D3" s="195"/>
      <c r="E3" s="195"/>
      <c r="F3" s="195"/>
      <c r="G3" s="45"/>
      <c r="H3" s="45"/>
      <c r="I3" s="45"/>
      <c r="J3" s="45"/>
      <c r="P3" s="63"/>
      <c r="Q3" s="52" t="s">
        <v>1</v>
      </c>
    </row>
    <row r="4" spans="1:17" ht="15.75" customHeight="1">
      <c r="A4" s="167" t="s">
        <v>291</v>
      </c>
      <c r="B4" s="193" t="s">
        <v>292</v>
      </c>
      <c r="C4" s="193" t="s">
        <v>293</v>
      </c>
      <c r="D4" s="193" t="s">
        <v>294</v>
      </c>
      <c r="E4" s="193" t="s">
        <v>295</v>
      </c>
      <c r="F4" s="193" t="s">
        <v>296</v>
      </c>
      <c r="G4" s="194" t="s">
        <v>190</v>
      </c>
      <c r="H4" s="194"/>
      <c r="I4" s="194"/>
      <c r="J4" s="194"/>
      <c r="K4" s="150"/>
      <c r="L4" s="194"/>
      <c r="M4" s="194"/>
      <c r="N4" s="149"/>
      <c r="O4" s="194"/>
      <c r="P4" s="150"/>
      <c r="Q4" s="151"/>
    </row>
    <row r="5" spans="1:17" ht="17.25" customHeight="1">
      <c r="A5" s="170"/>
      <c r="B5" s="186"/>
      <c r="C5" s="186"/>
      <c r="D5" s="186"/>
      <c r="E5" s="186"/>
      <c r="F5" s="186"/>
      <c r="G5" s="186" t="s">
        <v>54</v>
      </c>
      <c r="H5" s="186" t="s">
        <v>57</v>
      </c>
      <c r="I5" s="186" t="s">
        <v>297</v>
      </c>
      <c r="J5" s="186" t="s">
        <v>298</v>
      </c>
      <c r="K5" s="196" t="s">
        <v>299</v>
      </c>
      <c r="L5" s="188" t="s">
        <v>300</v>
      </c>
      <c r="M5" s="188"/>
      <c r="N5" s="189"/>
      <c r="O5" s="188"/>
      <c r="P5" s="190"/>
      <c r="Q5" s="191"/>
    </row>
    <row r="6" spans="1:17" ht="54" customHeight="1">
      <c r="A6" s="171"/>
      <c r="B6" s="187"/>
      <c r="C6" s="187"/>
      <c r="D6" s="187"/>
      <c r="E6" s="187"/>
      <c r="F6" s="187"/>
      <c r="G6" s="187"/>
      <c r="H6" s="187" t="s">
        <v>56</v>
      </c>
      <c r="I6" s="187"/>
      <c r="J6" s="187"/>
      <c r="K6" s="197"/>
      <c r="L6" s="65" t="s">
        <v>56</v>
      </c>
      <c r="M6" s="65" t="s">
        <v>63</v>
      </c>
      <c r="N6" s="64" t="s">
        <v>64</v>
      </c>
      <c r="O6" s="65" t="s">
        <v>65</v>
      </c>
      <c r="P6" s="66" t="s">
        <v>66</v>
      </c>
      <c r="Q6" s="64" t="s">
        <v>67</v>
      </c>
    </row>
    <row r="7" spans="1:17" ht="18" customHeight="1">
      <c r="A7" s="67">
        <v>1</v>
      </c>
      <c r="B7" s="68">
        <v>2</v>
      </c>
      <c r="C7" s="67">
        <v>3</v>
      </c>
      <c r="D7" s="67">
        <v>4</v>
      </c>
      <c r="E7" s="68">
        <v>5</v>
      </c>
      <c r="F7" s="67">
        <v>6</v>
      </c>
      <c r="G7" s="67">
        <v>7</v>
      </c>
      <c r="H7" s="68">
        <v>8</v>
      </c>
      <c r="I7" s="67">
        <v>9</v>
      </c>
      <c r="J7" s="67">
        <v>10</v>
      </c>
      <c r="K7" s="68">
        <v>11</v>
      </c>
      <c r="L7" s="67">
        <v>12</v>
      </c>
      <c r="M7" s="67">
        <v>13</v>
      </c>
      <c r="N7" s="68">
        <v>14</v>
      </c>
      <c r="O7" s="67">
        <v>15</v>
      </c>
      <c r="P7" s="67">
        <v>16</v>
      </c>
      <c r="Q7" s="68">
        <v>17</v>
      </c>
    </row>
    <row r="8" spans="1:17" ht="21" customHeight="1">
      <c r="A8" s="69"/>
      <c r="B8" s="70"/>
      <c r="C8" s="70"/>
      <c r="D8" s="70"/>
      <c r="E8" s="7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21" customHeight="1">
      <c r="A9" s="72"/>
      <c r="B9" s="70"/>
      <c r="C9" s="70"/>
      <c r="D9" s="70"/>
      <c r="E9" s="7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21" customHeight="1">
      <c r="A10" s="72"/>
      <c r="B10" s="70"/>
      <c r="C10" s="70"/>
      <c r="D10" s="70"/>
      <c r="E10" s="7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21" customHeight="1">
      <c r="A11" s="184" t="s">
        <v>174</v>
      </c>
      <c r="B11" s="185"/>
      <c r="C11" s="185"/>
      <c r="D11" s="185"/>
      <c r="E11" s="9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4.25" customHeight="1">
      <c r="A12" s="228" t="s">
        <v>346</v>
      </c>
    </row>
  </sheetData>
  <mergeCells count="16">
    <mergeCell ref="A11:E11"/>
    <mergeCell ref="H5:H6"/>
    <mergeCell ref="L5:Q5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</mergeCells>
  <phoneticPr fontId="17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73"/>
      <c r="B1" s="42"/>
      <c r="C1" s="42"/>
      <c r="D1" s="73"/>
      <c r="E1" s="73"/>
      <c r="F1" s="73"/>
      <c r="G1" s="73"/>
      <c r="H1" s="74"/>
      <c r="I1" s="73"/>
      <c r="J1" s="73"/>
      <c r="K1" s="42"/>
      <c r="L1" s="73"/>
      <c r="M1" s="75"/>
      <c r="N1" s="75" t="s">
        <v>301</v>
      </c>
    </row>
    <row r="2" spans="1:14" ht="41.25" customHeight="1">
      <c r="A2" s="201" t="str">
        <f>"2026"&amp;"年部门政府购买服务预算表"</f>
        <v>2026年部门政府购买服务预算表</v>
      </c>
      <c r="B2" s="156"/>
      <c r="C2" s="156"/>
      <c r="D2" s="202"/>
      <c r="E2" s="202"/>
      <c r="F2" s="202"/>
      <c r="G2" s="202"/>
      <c r="H2" s="203"/>
      <c r="I2" s="202"/>
      <c r="J2" s="202"/>
      <c r="K2" s="156"/>
      <c r="L2" s="202"/>
      <c r="M2" s="203"/>
      <c r="N2" s="156"/>
    </row>
    <row r="3" spans="1:14" ht="22.5" customHeight="1">
      <c r="A3" s="204" t="str">
        <f>"单位名称："&amp;"宜良县清远小学"</f>
        <v>单位名称：宜良县清远小学</v>
      </c>
      <c r="B3" s="205"/>
      <c r="C3" s="205"/>
      <c r="D3" s="76"/>
      <c r="E3" s="76"/>
      <c r="F3" s="76"/>
      <c r="G3" s="76"/>
      <c r="H3" s="74"/>
      <c r="I3" s="73"/>
      <c r="J3" s="73"/>
      <c r="K3" s="42"/>
      <c r="L3" s="73"/>
      <c r="M3" s="77"/>
      <c r="N3" s="75" t="s">
        <v>1</v>
      </c>
    </row>
    <row r="4" spans="1:14" ht="24" customHeight="1">
      <c r="A4" s="167" t="s">
        <v>291</v>
      </c>
      <c r="B4" s="199" t="s">
        <v>302</v>
      </c>
      <c r="C4" s="199" t="s">
        <v>303</v>
      </c>
      <c r="D4" s="194" t="s">
        <v>190</v>
      </c>
      <c r="E4" s="194"/>
      <c r="F4" s="194"/>
      <c r="G4" s="194"/>
      <c r="H4" s="150"/>
      <c r="I4" s="194"/>
      <c r="J4" s="194"/>
      <c r="K4" s="149"/>
      <c r="L4" s="194"/>
      <c r="M4" s="150"/>
      <c r="N4" s="151"/>
    </row>
    <row r="5" spans="1:14" ht="24" customHeight="1">
      <c r="A5" s="170"/>
      <c r="B5" s="200"/>
      <c r="C5" s="200"/>
      <c r="D5" s="186" t="s">
        <v>54</v>
      </c>
      <c r="E5" s="186" t="s">
        <v>57</v>
      </c>
      <c r="F5" s="186" t="s">
        <v>297</v>
      </c>
      <c r="G5" s="186" t="s">
        <v>298</v>
      </c>
      <c r="H5" s="196" t="s">
        <v>299</v>
      </c>
      <c r="I5" s="188" t="s">
        <v>300</v>
      </c>
      <c r="J5" s="188"/>
      <c r="K5" s="189"/>
      <c r="L5" s="188"/>
      <c r="M5" s="190"/>
      <c r="N5" s="191"/>
    </row>
    <row r="6" spans="1:14" ht="54" customHeight="1">
      <c r="A6" s="171"/>
      <c r="B6" s="191"/>
      <c r="C6" s="191"/>
      <c r="D6" s="187"/>
      <c r="E6" s="187" t="s">
        <v>56</v>
      </c>
      <c r="F6" s="187"/>
      <c r="G6" s="187"/>
      <c r="H6" s="197"/>
      <c r="I6" s="65" t="s">
        <v>56</v>
      </c>
      <c r="J6" s="65" t="s">
        <v>63</v>
      </c>
      <c r="K6" s="64" t="s">
        <v>64</v>
      </c>
      <c r="L6" s="65" t="s">
        <v>65</v>
      </c>
      <c r="M6" s="66" t="s">
        <v>66</v>
      </c>
      <c r="N6" s="64" t="s">
        <v>67</v>
      </c>
    </row>
    <row r="7" spans="1:14" ht="17.25" customHeight="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spans="1:14" ht="21" customHeight="1">
      <c r="A8" s="69"/>
      <c r="B8" s="72"/>
      <c r="C8" s="72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21" customHeight="1">
      <c r="A9" s="72"/>
      <c r="B9" s="72"/>
      <c r="C9" s="72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21" customHeight="1">
      <c r="A10" s="72"/>
      <c r="B10" s="72"/>
      <c r="C10" s="7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21" customHeight="1">
      <c r="A11" s="184" t="s">
        <v>174</v>
      </c>
      <c r="B11" s="198"/>
      <c r="C11" s="19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4.25" customHeight="1">
      <c r="A12" s="228" t="s">
        <v>346</v>
      </c>
    </row>
  </sheetData>
  <mergeCells count="13">
    <mergeCell ref="A11:C11"/>
    <mergeCell ref="E5:E6"/>
    <mergeCell ref="B4:B6"/>
    <mergeCell ref="C4:C6"/>
    <mergeCell ref="A2:N2"/>
    <mergeCell ref="A4:A6"/>
    <mergeCell ref="D4:N4"/>
    <mergeCell ref="F5:F6"/>
    <mergeCell ref="G5:G6"/>
    <mergeCell ref="A3:C3"/>
    <mergeCell ref="H5:H6"/>
    <mergeCell ref="D5:D6"/>
    <mergeCell ref="I5:N5"/>
  </mergeCells>
  <phoneticPr fontId="17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25" width="20" customWidth="1"/>
  </cols>
  <sheetData>
    <row r="1" spans="1:25" ht="17.25" customHeight="1">
      <c r="D1" s="27"/>
      <c r="W1" s="43"/>
      <c r="X1" s="43"/>
      <c r="Y1" s="43" t="s">
        <v>304</v>
      </c>
    </row>
    <row r="2" spans="1:25" ht="41.25" customHeight="1">
      <c r="A2" s="192" t="str">
        <f>"2026"&amp;"年对下转移支付预算表"</f>
        <v>2026年对下转移支付预算表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6"/>
      <c r="X2" s="156"/>
      <c r="Y2" s="156"/>
    </row>
    <row r="3" spans="1:25" ht="18" customHeight="1">
      <c r="A3" s="204" t="str">
        <f>"单位名称："&amp;"宜良县清远小学"</f>
        <v>单位名称：宜良县清远小学</v>
      </c>
      <c r="B3" s="206"/>
      <c r="C3" s="206"/>
      <c r="D3" s="207"/>
      <c r="E3" s="208"/>
      <c r="F3" s="208"/>
      <c r="G3" s="208"/>
      <c r="H3" s="208"/>
      <c r="I3" s="208"/>
      <c r="W3" s="63"/>
      <c r="X3" s="63"/>
      <c r="Y3" s="63" t="s">
        <v>1</v>
      </c>
    </row>
    <row r="4" spans="1:25" ht="19.5" customHeight="1">
      <c r="A4" s="173" t="s">
        <v>305</v>
      </c>
      <c r="B4" s="163" t="s">
        <v>190</v>
      </c>
      <c r="C4" s="132"/>
      <c r="D4" s="132"/>
      <c r="E4" s="163" t="s">
        <v>306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49"/>
      <c r="X4" s="151"/>
      <c r="Y4" s="151"/>
    </row>
    <row r="5" spans="1:25" ht="40.5" customHeight="1">
      <c r="A5" s="135"/>
      <c r="B5" s="47" t="s">
        <v>54</v>
      </c>
      <c r="C5" s="53" t="s">
        <v>57</v>
      </c>
      <c r="D5" s="78" t="s">
        <v>297</v>
      </c>
      <c r="E5" s="39" t="s">
        <v>307</v>
      </c>
      <c r="F5" s="39" t="s">
        <v>308</v>
      </c>
      <c r="G5" s="39" t="s">
        <v>309</v>
      </c>
      <c r="H5" s="39" t="s">
        <v>310</v>
      </c>
      <c r="I5" s="39" t="s">
        <v>311</v>
      </c>
      <c r="J5" s="39" t="s">
        <v>312</v>
      </c>
      <c r="K5" s="39" t="s">
        <v>313</v>
      </c>
      <c r="L5" s="39" t="s">
        <v>314</v>
      </c>
      <c r="M5" s="39" t="s">
        <v>315</v>
      </c>
      <c r="N5" s="39" t="s">
        <v>316</v>
      </c>
      <c r="O5" s="39" t="s">
        <v>317</v>
      </c>
      <c r="P5" s="39" t="s">
        <v>318</v>
      </c>
      <c r="Q5" s="39" t="s">
        <v>319</v>
      </c>
      <c r="R5" s="39" t="s">
        <v>320</v>
      </c>
      <c r="S5" s="39" t="s">
        <v>321</v>
      </c>
      <c r="T5" s="39" t="s">
        <v>322</v>
      </c>
      <c r="U5" s="39" t="s">
        <v>323</v>
      </c>
      <c r="V5" s="39" t="s">
        <v>324</v>
      </c>
      <c r="W5" s="39" t="s">
        <v>325</v>
      </c>
      <c r="X5" s="79" t="s">
        <v>326</v>
      </c>
      <c r="Y5" s="79" t="s">
        <v>327</v>
      </c>
    </row>
    <row r="6" spans="1:25" ht="19.5" customHeight="1">
      <c r="A6" s="55">
        <v>1</v>
      </c>
      <c r="B6" s="55">
        <v>2</v>
      </c>
      <c r="C6" s="55">
        <v>3</v>
      </c>
      <c r="D6" s="36">
        <v>4</v>
      </c>
      <c r="E6" s="48">
        <v>5</v>
      </c>
      <c r="F6" s="55">
        <v>6</v>
      </c>
      <c r="G6" s="55">
        <v>7</v>
      </c>
      <c r="H6" s="36">
        <v>8</v>
      </c>
      <c r="I6" s="55">
        <v>9</v>
      </c>
      <c r="J6" s="55">
        <v>10</v>
      </c>
      <c r="K6" s="55">
        <v>11</v>
      </c>
      <c r="L6" s="36">
        <v>12</v>
      </c>
      <c r="M6" s="55">
        <v>13</v>
      </c>
      <c r="N6" s="55">
        <v>14</v>
      </c>
      <c r="O6" s="55">
        <v>15</v>
      </c>
      <c r="P6" s="36">
        <v>16</v>
      </c>
      <c r="Q6" s="55">
        <v>17</v>
      </c>
      <c r="R6" s="55">
        <v>18</v>
      </c>
      <c r="S6" s="55">
        <v>19</v>
      </c>
      <c r="T6" s="36">
        <v>20</v>
      </c>
      <c r="U6" s="36">
        <v>21</v>
      </c>
      <c r="V6" s="36">
        <v>22</v>
      </c>
      <c r="W6" s="48">
        <v>23</v>
      </c>
      <c r="X6" s="48">
        <v>24</v>
      </c>
      <c r="Y6" s="48">
        <v>25</v>
      </c>
    </row>
    <row r="7" spans="1:25" ht="19.5" customHeight="1">
      <c r="A7" s="2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9.5" customHeight="1">
      <c r="A8" s="2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>
      <c r="A9" s="228" t="s">
        <v>346</v>
      </c>
    </row>
  </sheetData>
  <mergeCells count="5">
    <mergeCell ref="A2:Y2"/>
    <mergeCell ref="A4:A5"/>
    <mergeCell ref="B4:D4"/>
    <mergeCell ref="A3:I3"/>
    <mergeCell ref="E4:Y4"/>
  </mergeCells>
  <phoneticPr fontId="17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A39" sqref="A3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3" t="s">
        <v>328</v>
      </c>
    </row>
    <row r="2" spans="1:10" ht="41.25" customHeight="1">
      <c r="A2" s="209" t="str">
        <f>"2026"&amp;"年对下转移支付绩效目标表"</f>
        <v>2026年对下转移支付绩效目标表</v>
      </c>
      <c r="B2" s="157"/>
      <c r="C2" s="157"/>
      <c r="D2" s="157"/>
      <c r="E2" s="157"/>
      <c r="F2" s="156"/>
      <c r="G2" s="157"/>
      <c r="H2" s="156"/>
      <c r="I2" s="156"/>
      <c r="J2" s="157"/>
    </row>
    <row r="3" spans="1:10" ht="17.25" customHeight="1">
      <c r="A3" s="158" t="str">
        <f>"单位名称："&amp;"宜良县清远小学"</f>
        <v>单位名称：宜良县清远小学</v>
      </c>
      <c r="B3" s="88"/>
      <c r="C3" s="88"/>
      <c r="D3" s="88"/>
      <c r="E3" s="88"/>
      <c r="F3" s="88"/>
      <c r="G3" s="88"/>
      <c r="H3" s="88"/>
    </row>
    <row r="4" spans="1:10" ht="44.25" customHeight="1">
      <c r="A4" s="54" t="s">
        <v>259</v>
      </c>
      <c r="B4" s="54" t="s">
        <v>260</v>
      </c>
      <c r="C4" s="54" t="s">
        <v>261</v>
      </c>
      <c r="D4" s="54" t="s">
        <v>262</v>
      </c>
      <c r="E4" s="54" t="s">
        <v>263</v>
      </c>
      <c r="F4" s="56" t="s">
        <v>264</v>
      </c>
      <c r="G4" s="54" t="s">
        <v>265</v>
      </c>
      <c r="H4" s="56" t="s">
        <v>266</v>
      </c>
      <c r="I4" s="56" t="s">
        <v>267</v>
      </c>
      <c r="J4" s="54" t="s">
        <v>268</v>
      </c>
    </row>
    <row r="5" spans="1:10" ht="14.25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6">
        <v>6</v>
      </c>
      <c r="G5" s="54">
        <v>7</v>
      </c>
      <c r="H5" s="56">
        <v>8</v>
      </c>
      <c r="I5" s="56">
        <v>9</v>
      </c>
      <c r="J5" s="54">
        <v>10</v>
      </c>
    </row>
    <row r="6" spans="1:10" ht="42" customHeight="1">
      <c r="A6" s="24"/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8" spans="1:10" ht="12" customHeight="1">
      <c r="A8" s="228" t="s">
        <v>346</v>
      </c>
    </row>
  </sheetData>
  <mergeCells count="2">
    <mergeCell ref="A2:J2"/>
    <mergeCell ref="A3:H3"/>
  </mergeCells>
  <phoneticPr fontId="17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14" t="s">
        <v>329</v>
      </c>
      <c r="B1" s="215"/>
      <c r="C1" s="216"/>
      <c r="D1" s="216"/>
      <c r="E1" s="216"/>
      <c r="F1" s="215"/>
      <c r="G1" s="215"/>
      <c r="H1" s="216"/>
    </row>
    <row r="2" spans="1:8" ht="41.25" customHeight="1">
      <c r="A2" s="97" t="str">
        <f>"2026"&amp;"年新增资产配置预算表"</f>
        <v>2026年新增资产配置预算表</v>
      </c>
      <c r="B2" s="138"/>
      <c r="C2" s="137"/>
      <c r="D2" s="137"/>
      <c r="E2" s="137"/>
      <c r="F2" s="138"/>
      <c r="G2" s="138"/>
      <c r="H2" s="137"/>
    </row>
    <row r="3" spans="1:8" ht="14.25" customHeight="1">
      <c r="A3" s="89" t="str">
        <f>"单位名称："&amp;"宜良县清远小学"</f>
        <v>单位名称：宜良县清远小学</v>
      </c>
      <c r="B3" s="217"/>
      <c r="C3" s="1"/>
      <c r="E3" s="37"/>
      <c r="F3" s="22"/>
      <c r="G3" s="22"/>
      <c r="H3" s="2" t="s">
        <v>1</v>
      </c>
    </row>
    <row r="4" spans="1:8" ht="28.5" customHeight="1">
      <c r="A4" s="141" t="s">
        <v>183</v>
      </c>
      <c r="B4" s="98" t="s">
        <v>330</v>
      </c>
      <c r="C4" s="141" t="s">
        <v>331</v>
      </c>
      <c r="D4" s="141" t="s">
        <v>332</v>
      </c>
      <c r="E4" s="141" t="s">
        <v>333</v>
      </c>
      <c r="F4" s="144" t="s">
        <v>334</v>
      </c>
      <c r="G4" s="218"/>
      <c r="H4" s="141"/>
    </row>
    <row r="5" spans="1:8" ht="21" customHeight="1">
      <c r="A5" s="98"/>
      <c r="B5" s="145"/>
      <c r="C5" s="143"/>
      <c r="D5" s="145"/>
      <c r="E5" s="145"/>
      <c r="F5" s="39" t="s">
        <v>295</v>
      </c>
      <c r="G5" s="39" t="s">
        <v>335</v>
      </c>
      <c r="H5" s="39" t="s">
        <v>336</v>
      </c>
    </row>
    <row r="6" spans="1:8" ht="17.25" customHeight="1">
      <c r="A6" s="17" t="s">
        <v>81</v>
      </c>
      <c r="B6" s="17">
        <v>2</v>
      </c>
      <c r="C6" s="58">
        <v>3</v>
      </c>
      <c r="D6" s="17">
        <v>4</v>
      </c>
      <c r="E6" s="80">
        <v>5</v>
      </c>
      <c r="F6" s="18">
        <v>6</v>
      </c>
      <c r="G6" s="58">
        <v>7</v>
      </c>
      <c r="H6" s="58">
        <v>8</v>
      </c>
    </row>
    <row r="7" spans="1:8" ht="19.5" customHeight="1">
      <c r="A7" s="19"/>
      <c r="B7" s="8"/>
      <c r="C7" s="24"/>
      <c r="D7" s="15"/>
      <c r="E7" s="18"/>
      <c r="F7" s="81"/>
      <c r="G7" s="82"/>
      <c r="H7" s="82"/>
    </row>
    <row r="8" spans="1:8" ht="19.5" customHeight="1">
      <c r="A8" s="19"/>
      <c r="B8" s="8"/>
      <c r="C8" s="24"/>
      <c r="D8" s="15"/>
      <c r="E8" s="18"/>
      <c r="F8" s="81"/>
      <c r="G8" s="82"/>
      <c r="H8" s="82"/>
    </row>
    <row r="9" spans="1:8" ht="19.5" customHeight="1">
      <c r="A9" s="210" t="s">
        <v>54</v>
      </c>
      <c r="B9" s="211"/>
      <c r="C9" s="212"/>
      <c r="D9" s="213"/>
      <c r="E9" s="213"/>
      <c r="F9" s="81"/>
      <c r="G9" s="82"/>
      <c r="H9" s="82"/>
    </row>
    <row r="10" spans="1:8" ht="19.5" customHeight="1">
      <c r="A10" s="219" t="s">
        <v>337</v>
      </c>
      <c r="B10" s="211"/>
      <c r="C10" s="212"/>
      <c r="D10" s="220"/>
      <c r="E10" s="220"/>
      <c r="F10" s="221"/>
      <c r="G10" s="222"/>
      <c r="H10" s="222"/>
    </row>
    <row r="11" spans="1:8" ht="14.25" customHeight="1">
      <c r="A11" s="228" t="s">
        <v>346</v>
      </c>
    </row>
  </sheetData>
  <mergeCells count="11">
    <mergeCell ref="A10:H10"/>
    <mergeCell ref="A9:E9"/>
    <mergeCell ref="A1:H1"/>
    <mergeCell ref="A2:H2"/>
    <mergeCell ref="A3:B3"/>
    <mergeCell ref="F4:H4"/>
    <mergeCell ref="E4:E5"/>
    <mergeCell ref="D4:D5"/>
    <mergeCell ref="C4:C5"/>
    <mergeCell ref="B4:B5"/>
    <mergeCell ref="A4:A5"/>
  </mergeCells>
  <phoneticPr fontId="17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1"/>
      <c r="E1" s="51"/>
      <c r="F1" s="51"/>
      <c r="G1" s="51"/>
      <c r="K1" s="43" t="s">
        <v>338</v>
      </c>
    </row>
    <row r="2" spans="1:11" ht="41.25" customHeight="1">
      <c r="A2" s="223" t="str">
        <f>"2026"&amp;"年上级转移支付补助项目支出预算表"</f>
        <v>2026年上级转移支付补助项目支出预算表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13.5" customHeight="1">
      <c r="A3" s="158" t="str">
        <f>"单位名称："&amp;"宜良县清远小学"</f>
        <v>单位名称：宜良县清远小学</v>
      </c>
      <c r="B3" s="172"/>
      <c r="C3" s="172"/>
      <c r="D3" s="172"/>
      <c r="E3" s="172"/>
      <c r="F3" s="172"/>
      <c r="G3" s="172"/>
      <c r="H3" s="45"/>
      <c r="I3" s="45"/>
      <c r="J3" s="45"/>
      <c r="K3" s="63" t="s">
        <v>1</v>
      </c>
    </row>
    <row r="4" spans="1:11" ht="21.75" customHeight="1">
      <c r="A4" s="154" t="s">
        <v>232</v>
      </c>
      <c r="B4" s="154" t="s">
        <v>185</v>
      </c>
      <c r="C4" s="154" t="s">
        <v>233</v>
      </c>
      <c r="D4" s="167" t="s">
        <v>186</v>
      </c>
      <c r="E4" s="167" t="s">
        <v>187</v>
      </c>
      <c r="F4" s="167" t="s">
        <v>188</v>
      </c>
      <c r="G4" s="167" t="s">
        <v>189</v>
      </c>
      <c r="H4" s="173" t="s">
        <v>54</v>
      </c>
      <c r="I4" s="163" t="s">
        <v>339</v>
      </c>
      <c r="J4" s="132"/>
      <c r="K4" s="133"/>
    </row>
    <row r="5" spans="1:11" ht="21.75" customHeight="1">
      <c r="A5" s="160"/>
      <c r="B5" s="160"/>
      <c r="C5" s="160"/>
      <c r="D5" s="170"/>
      <c r="E5" s="170"/>
      <c r="F5" s="170"/>
      <c r="G5" s="170"/>
      <c r="H5" s="152"/>
      <c r="I5" s="167" t="s">
        <v>57</v>
      </c>
      <c r="J5" s="167" t="s">
        <v>58</v>
      </c>
      <c r="K5" s="167" t="s">
        <v>59</v>
      </c>
    </row>
    <row r="6" spans="1:11" ht="40.5" customHeight="1">
      <c r="A6" s="155"/>
      <c r="B6" s="155"/>
      <c r="C6" s="155"/>
      <c r="D6" s="171"/>
      <c r="E6" s="171"/>
      <c r="F6" s="171"/>
      <c r="G6" s="171"/>
      <c r="H6" s="135"/>
      <c r="I6" s="171" t="s">
        <v>56</v>
      </c>
      <c r="J6" s="171"/>
      <c r="K6" s="171"/>
    </row>
    <row r="7" spans="1:11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48">
        <v>10</v>
      </c>
      <c r="K7" s="48">
        <v>11</v>
      </c>
    </row>
    <row r="8" spans="1:11" ht="18.75" customHeight="1">
      <c r="A8" s="24"/>
      <c r="B8" s="15"/>
      <c r="C8" s="24"/>
      <c r="D8" s="24"/>
      <c r="E8" s="24"/>
      <c r="F8" s="24"/>
      <c r="G8" s="24"/>
      <c r="H8" s="83"/>
      <c r="I8" s="84"/>
      <c r="J8" s="84"/>
      <c r="K8" s="83"/>
    </row>
    <row r="9" spans="1:11" ht="18.75" customHeight="1">
      <c r="A9" s="8"/>
      <c r="B9" s="15"/>
      <c r="C9" s="15"/>
      <c r="D9" s="15"/>
      <c r="E9" s="15"/>
      <c r="F9" s="15"/>
      <c r="G9" s="15"/>
      <c r="H9" s="85"/>
      <c r="I9" s="85"/>
      <c r="J9" s="85"/>
      <c r="K9" s="83"/>
    </row>
    <row r="10" spans="1:11" ht="18.75" customHeight="1">
      <c r="A10" s="146" t="s">
        <v>174</v>
      </c>
      <c r="B10" s="166"/>
      <c r="C10" s="166"/>
      <c r="D10" s="166"/>
      <c r="E10" s="166"/>
      <c r="F10" s="166"/>
      <c r="G10" s="113"/>
      <c r="H10" s="85"/>
      <c r="I10" s="85"/>
      <c r="J10" s="85"/>
      <c r="K10" s="83"/>
    </row>
    <row r="11" spans="1:11" ht="14.25" customHeight="1">
      <c r="A11" s="228" t="s">
        <v>346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2"/>
  <sheetViews>
    <sheetView showZeros="0" tabSelected="1" workbookViewId="0">
      <selection activeCell="D13" sqref="D13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1"/>
      <c r="G1" s="43" t="s">
        <v>340</v>
      </c>
    </row>
    <row r="2" spans="1:7" ht="41.25" customHeight="1">
      <c r="A2" s="157" t="str">
        <f>"2026"&amp;"年部门项目中期规划预算表"</f>
        <v>2026年部门项目中期规划预算表</v>
      </c>
      <c r="B2" s="157"/>
      <c r="C2" s="157"/>
      <c r="D2" s="157"/>
      <c r="E2" s="157"/>
      <c r="F2" s="157"/>
      <c r="G2" s="157"/>
    </row>
    <row r="3" spans="1:7" ht="13.5" customHeight="1">
      <c r="A3" s="158" t="str">
        <f>"单位名称："&amp;"宜良县清远小学"</f>
        <v>单位名称：宜良县清远小学</v>
      </c>
      <c r="B3" s="172"/>
      <c r="C3" s="172"/>
      <c r="D3" s="172"/>
      <c r="E3" s="45"/>
      <c r="F3" s="45"/>
      <c r="G3" s="63" t="s">
        <v>1</v>
      </c>
    </row>
    <row r="4" spans="1:7" ht="21.75" customHeight="1">
      <c r="A4" s="154" t="s">
        <v>233</v>
      </c>
      <c r="B4" s="154" t="s">
        <v>232</v>
      </c>
      <c r="C4" s="154" t="s">
        <v>185</v>
      </c>
      <c r="D4" s="167" t="s">
        <v>341</v>
      </c>
      <c r="E4" s="163" t="s">
        <v>57</v>
      </c>
      <c r="F4" s="132"/>
      <c r="G4" s="133"/>
    </row>
    <row r="5" spans="1:7" ht="21.75" customHeight="1">
      <c r="A5" s="160"/>
      <c r="B5" s="160"/>
      <c r="C5" s="160"/>
      <c r="D5" s="170"/>
      <c r="E5" s="227" t="str">
        <f>"2026"&amp;"年"</f>
        <v>2026年</v>
      </c>
      <c r="F5" s="167" t="str">
        <f>("2026"+1)&amp;"年"</f>
        <v>2027年</v>
      </c>
      <c r="G5" s="167" t="str">
        <f>("2026"+2)&amp;"年"</f>
        <v>2028年</v>
      </c>
    </row>
    <row r="6" spans="1:7" ht="40.5" customHeight="1">
      <c r="A6" s="155"/>
      <c r="B6" s="155"/>
      <c r="C6" s="155"/>
      <c r="D6" s="171"/>
      <c r="E6" s="135"/>
      <c r="F6" s="171" t="s">
        <v>56</v>
      </c>
      <c r="G6" s="171"/>
    </row>
    <row r="7" spans="1:7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spans="1:7" ht="17.25" customHeight="1">
      <c r="A8" s="15" t="s">
        <v>69</v>
      </c>
      <c r="B8" s="86"/>
      <c r="C8" s="86"/>
      <c r="D8" s="15"/>
      <c r="E8" s="85">
        <v>193015.36</v>
      </c>
      <c r="F8" s="85"/>
      <c r="G8" s="85"/>
    </row>
    <row r="9" spans="1:7" ht="18.75" customHeight="1">
      <c r="A9" s="15"/>
      <c r="B9" s="15" t="s">
        <v>342</v>
      </c>
      <c r="C9" s="15" t="s">
        <v>238</v>
      </c>
      <c r="D9" s="15" t="s">
        <v>343</v>
      </c>
      <c r="E9" s="85">
        <v>27048</v>
      </c>
      <c r="F9" s="85"/>
      <c r="G9" s="85"/>
    </row>
    <row r="10" spans="1:7" ht="18.75" customHeight="1">
      <c r="A10" s="50"/>
      <c r="B10" s="15" t="s">
        <v>344</v>
      </c>
      <c r="C10" s="15" t="s">
        <v>247</v>
      </c>
      <c r="D10" s="15" t="s">
        <v>343</v>
      </c>
      <c r="E10" s="85">
        <v>165519.35999999999</v>
      </c>
      <c r="F10" s="85"/>
      <c r="G10" s="85"/>
    </row>
    <row r="11" spans="1:7" ht="18.75" customHeight="1">
      <c r="A11" s="50"/>
      <c r="B11" s="15" t="s">
        <v>344</v>
      </c>
      <c r="C11" s="15" t="s">
        <v>255</v>
      </c>
      <c r="D11" s="15" t="s">
        <v>343</v>
      </c>
      <c r="E11" s="85">
        <v>448</v>
      </c>
      <c r="F11" s="85"/>
      <c r="G11" s="85"/>
    </row>
    <row r="12" spans="1:7" ht="18.75" customHeight="1">
      <c r="A12" s="224" t="s">
        <v>54</v>
      </c>
      <c r="B12" s="225" t="s">
        <v>345</v>
      </c>
      <c r="C12" s="225"/>
      <c r="D12" s="226"/>
      <c r="E12" s="85">
        <v>193015.36</v>
      </c>
      <c r="F12" s="85"/>
      <c r="G12" s="85"/>
    </row>
  </sheetData>
  <mergeCells count="11">
    <mergeCell ref="A2:G2"/>
    <mergeCell ref="A3:D3"/>
    <mergeCell ref="F5:F6"/>
    <mergeCell ref="E5:E6"/>
    <mergeCell ref="E4:G4"/>
    <mergeCell ref="A12:D12"/>
    <mergeCell ref="B4:B6"/>
    <mergeCell ref="C4:C6"/>
    <mergeCell ref="A4:A6"/>
    <mergeCell ref="G5:G6"/>
    <mergeCell ref="D4:D6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6" t="s">
        <v>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41.25" customHeight="1">
      <c r="A2" s="97" t="str">
        <f>"2026"&amp;"年部门收入预算表"</f>
        <v>2026年部门收入预算表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17.25" customHeight="1">
      <c r="A3" s="89" t="str">
        <f>"单位名称："&amp;"宜良县清远小学"</f>
        <v>单位名称：宜良县清远小学</v>
      </c>
      <c r="B3" s="88"/>
      <c r="S3" s="1" t="s">
        <v>1</v>
      </c>
    </row>
    <row r="4" spans="1:19" ht="21.75" customHeight="1">
      <c r="A4" s="103" t="s">
        <v>52</v>
      </c>
      <c r="B4" s="106" t="s">
        <v>53</v>
      </c>
      <c r="C4" s="106" t="s">
        <v>54</v>
      </c>
      <c r="D4" s="100" t="s">
        <v>55</v>
      </c>
      <c r="E4" s="100"/>
      <c r="F4" s="100"/>
      <c r="G4" s="100"/>
      <c r="H4" s="100"/>
      <c r="I4" s="101"/>
      <c r="J4" s="100"/>
      <c r="K4" s="100"/>
      <c r="L4" s="100"/>
      <c r="M4" s="100"/>
      <c r="N4" s="102"/>
      <c r="O4" s="100" t="s">
        <v>45</v>
      </c>
      <c r="P4" s="100"/>
      <c r="Q4" s="100"/>
      <c r="R4" s="100"/>
      <c r="S4" s="102"/>
    </row>
    <row r="5" spans="1:19" ht="27" customHeight="1">
      <c r="A5" s="104"/>
      <c r="B5" s="93"/>
      <c r="C5" s="93"/>
      <c r="D5" s="93" t="s">
        <v>56</v>
      </c>
      <c r="E5" s="93" t="s">
        <v>57</v>
      </c>
      <c r="F5" s="93" t="s">
        <v>58</v>
      </c>
      <c r="G5" s="93" t="s">
        <v>59</v>
      </c>
      <c r="H5" s="93" t="s">
        <v>60</v>
      </c>
      <c r="I5" s="108" t="s">
        <v>61</v>
      </c>
      <c r="J5" s="109"/>
      <c r="K5" s="109"/>
      <c r="L5" s="109"/>
      <c r="M5" s="109"/>
      <c r="N5" s="110"/>
      <c r="O5" s="93" t="s">
        <v>56</v>
      </c>
      <c r="P5" s="93" t="s">
        <v>57</v>
      </c>
      <c r="Q5" s="93" t="s">
        <v>58</v>
      </c>
      <c r="R5" s="93" t="s">
        <v>59</v>
      </c>
      <c r="S5" s="93" t="s">
        <v>62</v>
      </c>
    </row>
    <row r="6" spans="1:19" ht="30" customHeight="1">
      <c r="A6" s="105"/>
      <c r="B6" s="107"/>
      <c r="C6" s="94"/>
      <c r="D6" s="94"/>
      <c r="E6" s="94"/>
      <c r="F6" s="94"/>
      <c r="G6" s="94"/>
      <c r="H6" s="94"/>
      <c r="I6" s="13" t="s">
        <v>56</v>
      </c>
      <c r="J6" s="12" t="s">
        <v>63</v>
      </c>
      <c r="K6" s="12" t="s">
        <v>64</v>
      </c>
      <c r="L6" s="12" t="s">
        <v>65</v>
      </c>
      <c r="M6" s="12" t="s">
        <v>66</v>
      </c>
      <c r="N6" s="12" t="s">
        <v>67</v>
      </c>
      <c r="O6" s="95"/>
      <c r="P6" s="95"/>
      <c r="Q6" s="95"/>
      <c r="R6" s="95"/>
      <c r="S6" s="94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68</v>
      </c>
      <c r="B8" s="15" t="s">
        <v>69</v>
      </c>
      <c r="C8" s="6">
        <v>36630205.590000004</v>
      </c>
      <c r="D8" s="6">
        <v>36630205.590000004</v>
      </c>
      <c r="E8" s="6">
        <v>33755805.590000004</v>
      </c>
      <c r="F8" s="6"/>
      <c r="G8" s="6"/>
      <c r="H8" s="6"/>
      <c r="I8" s="6">
        <v>2874400</v>
      </c>
      <c r="J8" s="6"/>
      <c r="K8" s="6"/>
      <c r="L8" s="6"/>
      <c r="M8" s="6"/>
      <c r="N8" s="6">
        <v>2874400</v>
      </c>
      <c r="O8" s="6"/>
      <c r="P8" s="6"/>
      <c r="Q8" s="6"/>
      <c r="R8" s="6"/>
      <c r="S8" s="6"/>
    </row>
    <row r="9" spans="1:19" ht="18" customHeight="1">
      <c r="A9" s="98" t="s">
        <v>54</v>
      </c>
      <c r="B9" s="99"/>
      <c r="C9" s="6">
        <v>36630205.590000004</v>
      </c>
      <c r="D9" s="6">
        <v>36630205.590000004</v>
      </c>
      <c r="E9" s="6">
        <v>33755805.590000004</v>
      </c>
      <c r="F9" s="6"/>
      <c r="G9" s="6"/>
      <c r="H9" s="6"/>
      <c r="I9" s="6">
        <v>2874400</v>
      </c>
      <c r="J9" s="6"/>
      <c r="K9" s="6"/>
      <c r="L9" s="6"/>
      <c r="M9" s="6"/>
      <c r="N9" s="6">
        <v>2874400</v>
      </c>
      <c r="O9" s="6"/>
      <c r="P9" s="6"/>
      <c r="Q9" s="6"/>
      <c r="R9" s="6"/>
      <c r="S9" s="6"/>
    </row>
  </sheetData>
  <mergeCells count="20"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  <mergeCell ref="R5:R6"/>
  </mergeCells>
  <phoneticPr fontId="17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27"/>
  <sheetViews>
    <sheetView showGridLines="0" showZeros="0" topLeftCell="A4" workbookViewId="0">
      <selection activeCell="A14" sqref="A14:XFD14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1" t="s">
        <v>70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1.25" customHeight="1">
      <c r="A2" s="97" t="str">
        <f>"2026"&amp;"年部门支出预算表"</f>
        <v>2026年部门支出预算表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7.25" customHeight="1">
      <c r="A3" s="89" t="str">
        <f>"单位名称："&amp;"宜良县清远小学"</f>
        <v>单位名称：宜良县清远小学</v>
      </c>
      <c r="B3" s="88"/>
      <c r="O3" s="1" t="s">
        <v>1</v>
      </c>
    </row>
    <row r="4" spans="1:15" ht="27" customHeight="1">
      <c r="A4" s="117" t="s">
        <v>71</v>
      </c>
      <c r="B4" s="117" t="s">
        <v>72</v>
      </c>
      <c r="C4" s="117" t="s">
        <v>54</v>
      </c>
      <c r="D4" s="119" t="s">
        <v>57</v>
      </c>
      <c r="E4" s="120"/>
      <c r="F4" s="123"/>
      <c r="G4" s="114" t="s">
        <v>58</v>
      </c>
      <c r="H4" s="114" t="s">
        <v>59</v>
      </c>
      <c r="I4" s="114" t="s">
        <v>73</v>
      </c>
      <c r="J4" s="119" t="s">
        <v>61</v>
      </c>
      <c r="K4" s="120"/>
      <c r="L4" s="120"/>
      <c r="M4" s="120"/>
      <c r="N4" s="121"/>
      <c r="O4" s="122"/>
    </row>
    <row r="5" spans="1:15" ht="42" customHeight="1">
      <c r="A5" s="118"/>
      <c r="B5" s="118"/>
      <c r="C5" s="115"/>
      <c r="D5" s="16" t="s">
        <v>56</v>
      </c>
      <c r="E5" s="16" t="s">
        <v>74</v>
      </c>
      <c r="F5" s="16" t="s">
        <v>75</v>
      </c>
      <c r="G5" s="115"/>
      <c r="H5" s="115"/>
      <c r="I5" s="116"/>
      <c r="J5" s="16" t="s">
        <v>56</v>
      </c>
      <c r="K5" s="4" t="s">
        <v>76</v>
      </c>
      <c r="L5" s="4" t="s">
        <v>77</v>
      </c>
      <c r="M5" s="4" t="s">
        <v>78</v>
      </c>
      <c r="N5" s="4" t="s">
        <v>79</v>
      </c>
      <c r="O5" s="4" t="s">
        <v>80</v>
      </c>
    </row>
    <row r="6" spans="1:15" ht="18" customHeight="1">
      <c r="A6" s="17" t="s">
        <v>81</v>
      </c>
      <c r="B6" s="17" t="s">
        <v>82</v>
      </c>
      <c r="C6" s="17" t="s">
        <v>83</v>
      </c>
      <c r="D6" s="18" t="s">
        <v>84</v>
      </c>
      <c r="E6" s="18" t="s">
        <v>85</v>
      </c>
      <c r="F6" s="18" t="s">
        <v>86</v>
      </c>
      <c r="G6" s="18" t="s">
        <v>87</v>
      </c>
      <c r="H6" s="18" t="s">
        <v>88</v>
      </c>
      <c r="I6" s="18" t="s">
        <v>89</v>
      </c>
      <c r="J6" s="18" t="s">
        <v>90</v>
      </c>
      <c r="K6" s="18" t="s">
        <v>91</v>
      </c>
      <c r="L6" s="18" t="s">
        <v>92</v>
      </c>
      <c r="M6" s="18" t="s">
        <v>93</v>
      </c>
      <c r="N6" s="17" t="s">
        <v>94</v>
      </c>
      <c r="O6" s="18" t="s">
        <v>95</v>
      </c>
    </row>
    <row r="7" spans="1:15" ht="21" customHeight="1">
      <c r="A7" s="19" t="s">
        <v>96</v>
      </c>
      <c r="B7" s="19" t="s">
        <v>97</v>
      </c>
      <c r="C7" s="6">
        <v>26022286.359999999</v>
      </c>
      <c r="D7" s="6">
        <v>23147886.359999999</v>
      </c>
      <c r="E7" s="6">
        <v>22981919</v>
      </c>
      <c r="F7" s="6">
        <v>165967.35999999999</v>
      </c>
      <c r="G7" s="6"/>
      <c r="H7" s="6"/>
      <c r="I7" s="6"/>
      <c r="J7" s="6">
        <v>2874400</v>
      </c>
      <c r="K7" s="6"/>
      <c r="L7" s="6"/>
      <c r="M7" s="6"/>
      <c r="N7" s="6"/>
      <c r="O7" s="6">
        <v>2874400</v>
      </c>
    </row>
    <row r="8" spans="1:15" ht="21" customHeight="1">
      <c r="A8" s="20" t="s">
        <v>98</v>
      </c>
      <c r="B8" s="20" t="s">
        <v>99</v>
      </c>
      <c r="C8" s="6">
        <v>26021838.359999999</v>
      </c>
      <c r="D8" s="6">
        <v>23147438.359999999</v>
      </c>
      <c r="E8" s="6">
        <v>22981919</v>
      </c>
      <c r="F8" s="6">
        <v>165519.35999999999</v>
      </c>
      <c r="G8" s="6"/>
      <c r="H8" s="6"/>
      <c r="I8" s="6"/>
      <c r="J8" s="6">
        <v>2874400</v>
      </c>
      <c r="K8" s="6"/>
      <c r="L8" s="6"/>
      <c r="M8" s="6"/>
      <c r="N8" s="6"/>
      <c r="O8" s="6">
        <v>2874400</v>
      </c>
    </row>
    <row r="9" spans="1:15" ht="21" customHeight="1">
      <c r="A9" s="21" t="s">
        <v>100</v>
      </c>
      <c r="B9" s="21" t="s">
        <v>101</v>
      </c>
      <c r="C9" s="6">
        <v>26021838.359999999</v>
      </c>
      <c r="D9" s="6">
        <v>23147438.359999999</v>
      </c>
      <c r="E9" s="6">
        <v>22981919</v>
      </c>
      <c r="F9" s="6">
        <v>165519.35999999999</v>
      </c>
      <c r="G9" s="6"/>
      <c r="H9" s="6"/>
      <c r="I9" s="6"/>
      <c r="J9" s="6">
        <v>2874400</v>
      </c>
      <c r="K9" s="6"/>
      <c r="L9" s="6"/>
      <c r="M9" s="6"/>
      <c r="N9" s="6"/>
      <c r="O9" s="6">
        <v>2874400</v>
      </c>
    </row>
    <row r="10" spans="1:15" ht="21" customHeight="1">
      <c r="A10" s="20" t="s">
        <v>102</v>
      </c>
      <c r="B10" s="20" t="s">
        <v>103</v>
      </c>
      <c r="C10" s="6">
        <v>448</v>
      </c>
      <c r="D10" s="6">
        <v>448</v>
      </c>
      <c r="E10" s="6"/>
      <c r="F10" s="6">
        <v>448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1" t="s">
        <v>104</v>
      </c>
      <c r="B11" s="21" t="s">
        <v>105</v>
      </c>
      <c r="C11" s="6">
        <v>448</v>
      </c>
      <c r="D11" s="6">
        <v>448</v>
      </c>
      <c r="E11" s="6"/>
      <c r="F11" s="6">
        <v>448</v>
      </c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19" t="s">
        <v>106</v>
      </c>
      <c r="B12" s="19" t="s">
        <v>107</v>
      </c>
      <c r="C12" s="6">
        <v>4809130.41</v>
      </c>
      <c r="D12" s="6">
        <v>4809130.41</v>
      </c>
      <c r="E12" s="6">
        <v>4782082.41</v>
      </c>
      <c r="F12" s="6">
        <v>27048</v>
      </c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0" t="s">
        <v>108</v>
      </c>
      <c r="B13" s="20" t="s">
        <v>109</v>
      </c>
      <c r="C13" s="6">
        <v>4782082.41</v>
      </c>
      <c r="D13" s="6">
        <v>4782082.41</v>
      </c>
      <c r="E13" s="6">
        <v>4782082.41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1" t="s">
        <v>110</v>
      </c>
      <c r="B14" s="21" t="s">
        <v>111</v>
      </c>
      <c r="C14" s="6">
        <v>993600</v>
      </c>
      <c r="D14" s="6">
        <v>993600</v>
      </c>
      <c r="E14" s="6">
        <v>993600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1" t="s">
        <v>112</v>
      </c>
      <c r="B15" s="21" t="s">
        <v>113</v>
      </c>
      <c r="C15" s="6">
        <v>3398482.41</v>
      </c>
      <c r="D15" s="6">
        <v>3398482.41</v>
      </c>
      <c r="E15" s="6">
        <v>3398482.41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1" t="s">
        <v>114</v>
      </c>
      <c r="B16" s="21" t="s">
        <v>115</v>
      </c>
      <c r="C16" s="6">
        <v>390000</v>
      </c>
      <c r="D16" s="6">
        <v>390000</v>
      </c>
      <c r="E16" s="6">
        <v>390000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0" t="s">
        <v>116</v>
      </c>
      <c r="B17" s="20" t="s">
        <v>117</v>
      </c>
      <c r="C17" s="6">
        <v>27048</v>
      </c>
      <c r="D17" s="6">
        <v>27048</v>
      </c>
      <c r="E17" s="6"/>
      <c r="F17" s="6">
        <v>27048</v>
      </c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1" t="s">
        <v>118</v>
      </c>
      <c r="B18" s="21" t="s">
        <v>119</v>
      </c>
      <c r="C18" s="6">
        <v>27048</v>
      </c>
      <c r="D18" s="6">
        <v>27048</v>
      </c>
      <c r="E18" s="6"/>
      <c r="F18" s="6">
        <v>27048</v>
      </c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19" t="s">
        <v>120</v>
      </c>
      <c r="B19" s="19" t="s">
        <v>121</v>
      </c>
      <c r="C19" s="6">
        <v>3249926.82</v>
      </c>
      <c r="D19" s="6">
        <v>3249926.82</v>
      </c>
      <c r="E19" s="6">
        <v>3249926.82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0" t="s">
        <v>122</v>
      </c>
      <c r="B20" s="20" t="s">
        <v>123</v>
      </c>
      <c r="C20" s="6">
        <v>3249926.82</v>
      </c>
      <c r="D20" s="6">
        <v>3249926.82</v>
      </c>
      <c r="E20" s="6">
        <v>3249926.82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1" t="s">
        <v>124</v>
      </c>
      <c r="B21" s="21" t="s">
        <v>125</v>
      </c>
      <c r="C21" s="6">
        <v>1811365.69</v>
      </c>
      <c r="D21" s="6">
        <v>1811365.69</v>
      </c>
      <c r="E21" s="6">
        <v>1811365.69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1" t="s">
        <v>126</v>
      </c>
      <c r="B22" s="21" t="s">
        <v>127</v>
      </c>
      <c r="C22" s="6">
        <v>1356721.13</v>
      </c>
      <c r="D22" s="6">
        <v>1356721.13</v>
      </c>
      <c r="E22" s="6">
        <v>1356721.13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1" t="s">
        <v>128</v>
      </c>
      <c r="B23" s="21" t="s">
        <v>129</v>
      </c>
      <c r="C23" s="6">
        <v>81840</v>
      </c>
      <c r="D23" s="6">
        <v>81840</v>
      </c>
      <c r="E23" s="6">
        <v>81840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19" t="s">
        <v>130</v>
      </c>
      <c r="B24" s="19" t="s">
        <v>131</v>
      </c>
      <c r="C24" s="6">
        <v>2548862</v>
      </c>
      <c r="D24" s="6">
        <v>2548862</v>
      </c>
      <c r="E24" s="6">
        <v>2548862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0" t="s">
        <v>132</v>
      </c>
      <c r="B25" s="20" t="s">
        <v>133</v>
      </c>
      <c r="C25" s="6">
        <v>2548862</v>
      </c>
      <c r="D25" s="6">
        <v>2548862</v>
      </c>
      <c r="E25" s="6">
        <v>2548862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21" t="s">
        <v>134</v>
      </c>
      <c r="B26" s="21" t="s">
        <v>135</v>
      </c>
      <c r="C26" s="6">
        <v>2548862</v>
      </c>
      <c r="D26" s="6">
        <v>2548862</v>
      </c>
      <c r="E26" s="6">
        <v>2548862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21" customHeight="1">
      <c r="A27" s="112" t="s">
        <v>54</v>
      </c>
      <c r="B27" s="113"/>
      <c r="C27" s="6">
        <v>36630205.590000004</v>
      </c>
      <c r="D27" s="6">
        <v>33755805.590000004</v>
      </c>
      <c r="E27" s="6">
        <v>33562790.229999997</v>
      </c>
      <c r="F27" s="6">
        <v>193015.36</v>
      </c>
      <c r="G27" s="6"/>
      <c r="H27" s="6"/>
      <c r="I27" s="6"/>
      <c r="J27" s="6">
        <v>2874400</v>
      </c>
      <c r="K27" s="6"/>
      <c r="L27" s="6"/>
      <c r="M27" s="6"/>
      <c r="N27" s="6"/>
      <c r="O27" s="6">
        <v>2874400</v>
      </c>
    </row>
  </sheetData>
  <mergeCells count="12">
    <mergeCell ref="A1:O1"/>
    <mergeCell ref="A2:O2"/>
    <mergeCell ref="A3:B3"/>
    <mergeCell ref="A27:B27"/>
    <mergeCell ref="G4:G5"/>
    <mergeCell ref="H4:H5"/>
    <mergeCell ref="I4:I5"/>
    <mergeCell ref="C4:C5"/>
    <mergeCell ref="A4:A5"/>
    <mergeCell ref="B4:B5"/>
    <mergeCell ref="J4:O4"/>
    <mergeCell ref="D4:F4"/>
  </mergeCells>
  <phoneticPr fontId="17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2"/>
      <c r="B1" s="1"/>
      <c r="C1" s="1"/>
      <c r="D1" s="1" t="s">
        <v>136</v>
      </c>
    </row>
    <row r="2" spans="1:4" ht="41.25" customHeight="1">
      <c r="A2" s="87" t="str">
        <f>"2026"&amp;"年部门财政拨款收支预算总表"</f>
        <v>2026年部门财政拨款收支预算总表</v>
      </c>
      <c r="B2" s="88"/>
      <c r="C2" s="88"/>
      <c r="D2" s="88"/>
    </row>
    <row r="3" spans="1:4" ht="17.25" customHeight="1">
      <c r="A3" s="89" t="str">
        <f>"单位名称："&amp;"宜良县清远小学"</f>
        <v>单位名称：宜良县清远小学</v>
      </c>
      <c r="B3" s="90"/>
      <c r="D3" s="1" t="s">
        <v>1</v>
      </c>
    </row>
    <row r="4" spans="1:4" ht="17.25" customHeight="1">
      <c r="A4" s="91" t="s">
        <v>2</v>
      </c>
      <c r="B4" s="92"/>
      <c r="C4" s="91" t="s">
        <v>3</v>
      </c>
      <c r="D4" s="92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137</v>
      </c>
      <c r="B6" s="6">
        <v>33755805.590000004</v>
      </c>
      <c r="C6" s="5" t="s">
        <v>138</v>
      </c>
      <c r="D6" s="6">
        <v>33755805.590000004</v>
      </c>
    </row>
    <row r="7" spans="1:4" ht="16.5" customHeight="1">
      <c r="A7" s="5" t="s">
        <v>139</v>
      </c>
      <c r="B7" s="6">
        <v>33755805.590000004</v>
      </c>
      <c r="C7" s="5" t="s">
        <v>140</v>
      </c>
      <c r="D7" s="6"/>
    </row>
    <row r="8" spans="1:4" ht="16.5" customHeight="1">
      <c r="A8" s="5" t="s">
        <v>141</v>
      </c>
      <c r="B8" s="6"/>
      <c r="C8" s="5" t="s">
        <v>142</v>
      </c>
      <c r="D8" s="6"/>
    </row>
    <row r="9" spans="1:4" ht="16.5" customHeight="1">
      <c r="A9" s="5" t="s">
        <v>143</v>
      </c>
      <c r="B9" s="6"/>
      <c r="C9" s="5" t="s">
        <v>144</v>
      </c>
      <c r="D9" s="6"/>
    </row>
    <row r="10" spans="1:4" ht="16.5" customHeight="1">
      <c r="A10" s="5" t="s">
        <v>145</v>
      </c>
      <c r="B10" s="6"/>
      <c r="C10" s="5" t="s">
        <v>146</v>
      </c>
      <c r="D10" s="6"/>
    </row>
    <row r="11" spans="1:4" ht="16.5" customHeight="1">
      <c r="A11" s="5" t="s">
        <v>139</v>
      </c>
      <c r="B11" s="6"/>
      <c r="C11" s="5" t="s">
        <v>147</v>
      </c>
      <c r="D11" s="6">
        <v>23147886.359999999</v>
      </c>
    </row>
    <row r="12" spans="1:4" ht="16.5" customHeight="1">
      <c r="A12" s="9" t="s">
        <v>141</v>
      </c>
      <c r="B12" s="6"/>
      <c r="C12" s="23" t="s">
        <v>148</v>
      </c>
      <c r="D12" s="6"/>
    </row>
    <row r="13" spans="1:4" ht="16.5" customHeight="1">
      <c r="A13" s="9" t="s">
        <v>143</v>
      </c>
      <c r="B13" s="6"/>
      <c r="C13" s="23" t="s">
        <v>149</v>
      </c>
      <c r="D13" s="6"/>
    </row>
    <row r="14" spans="1:4" ht="16.5" customHeight="1">
      <c r="A14" s="10"/>
      <c r="B14" s="6"/>
      <c r="C14" s="23" t="s">
        <v>150</v>
      </c>
      <c r="D14" s="6">
        <v>4809130.41</v>
      </c>
    </row>
    <row r="15" spans="1:4" ht="16.5" customHeight="1">
      <c r="A15" s="10"/>
      <c r="B15" s="6"/>
      <c r="C15" s="23" t="s">
        <v>151</v>
      </c>
      <c r="D15" s="6">
        <v>3249926.82</v>
      </c>
    </row>
    <row r="16" spans="1:4" ht="16.5" customHeight="1">
      <c r="A16" s="10"/>
      <c r="B16" s="6"/>
      <c r="C16" s="23" t="s">
        <v>152</v>
      </c>
      <c r="D16" s="6"/>
    </row>
    <row r="17" spans="1:4" ht="16.5" customHeight="1">
      <c r="A17" s="10"/>
      <c r="B17" s="6"/>
      <c r="C17" s="23" t="s">
        <v>153</v>
      </c>
      <c r="D17" s="6"/>
    </row>
    <row r="18" spans="1:4" ht="16.5" customHeight="1">
      <c r="A18" s="10"/>
      <c r="B18" s="6"/>
      <c r="C18" s="23" t="s">
        <v>154</v>
      </c>
      <c r="D18" s="6"/>
    </row>
    <row r="19" spans="1:4" ht="16.5" customHeight="1">
      <c r="A19" s="10"/>
      <c r="B19" s="6"/>
      <c r="C19" s="23" t="s">
        <v>155</v>
      </c>
      <c r="D19" s="6"/>
    </row>
    <row r="20" spans="1:4" ht="16.5" customHeight="1">
      <c r="A20" s="10"/>
      <c r="B20" s="6"/>
      <c r="C20" s="23" t="s">
        <v>156</v>
      </c>
      <c r="D20" s="6"/>
    </row>
    <row r="21" spans="1:4" ht="16.5" customHeight="1">
      <c r="A21" s="10"/>
      <c r="B21" s="6"/>
      <c r="C21" s="23" t="s">
        <v>157</v>
      </c>
      <c r="D21" s="6"/>
    </row>
    <row r="22" spans="1:4" ht="16.5" customHeight="1">
      <c r="A22" s="10"/>
      <c r="B22" s="6"/>
      <c r="C22" s="23" t="s">
        <v>158</v>
      </c>
      <c r="D22" s="6"/>
    </row>
    <row r="23" spans="1:4" ht="16.5" customHeight="1">
      <c r="A23" s="10"/>
      <c r="B23" s="6"/>
      <c r="C23" s="23" t="s">
        <v>159</v>
      </c>
      <c r="D23" s="6"/>
    </row>
    <row r="24" spans="1:4" ht="16.5" customHeight="1">
      <c r="A24" s="10"/>
      <c r="B24" s="6"/>
      <c r="C24" s="23" t="s">
        <v>160</v>
      </c>
      <c r="D24" s="6"/>
    </row>
    <row r="25" spans="1:4" ht="16.5" customHeight="1">
      <c r="A25" s="10"/>
      <c r="B25" s="6"/>
      <c r="C25" s="23" t="s">
        <v>161</v>
      </c>
      <c r="D25" s="6">
        <v>2548862</v>
      </c>
    </row>
    <row r="26" spans="1:4" ht="16.5" customHeight="1">
      <c r="A26" s="10"/>
      <c r="B26" s="6"/>
      <c r="C26" s="23" t="s">
        <v>162</v>
      </c>
      <c r="D26" s="6"/>
    </row>
    <row r="27" spans="1:4" ht="16.5" customHeight="1">
      <c r="A27" s="10"/>
      <c r="B27" s="6"/>
      <c r="C27" s="23" t="s">
        <v>163</v>
      </c>
      <c r="D27" s="6"/>
    </row>
    <row r="28" spans="1:4" ht="16.5" customHeight="1">
      <c r="A28" s="10"/>
      <c r="B28" s="6"/>
      <c r="C28" s="23" t="s">
        <v>164</v>
      </c>
      <c r="D28" s="6"/>
    </row>
    <row r="29" spans="1:4" ht="16.5" customHeight="1">
      <c r="A29" s="10"/>
      <c r="B29" s="6"/>
      <c r="C29" s="23" t="s">
        <v>165</v>
      </c>
      <c r="D29" s="6"/>
    </row>
    <row r="30" spans="1:4" ht="16.5" customHeight="1">
      <c r="A30" s="10"/>
      <c r="B30" s="6"/>
      <c r="C30" s="23" t="s">
        <v>166</v>
      </c>
      <c r="D30" s="6"/>
    </row>
    <row r="31" spans="1:4" ht="16.5" customHeight="1">
      <c r="A31" s="10"/>
      <c r="B31" s="6"/>
      <c r="C31" s="9" t="s">
        <v>167</v>
      </c>
      <c r="D31" s="6"/>
    </row>
    <row r="32" spans="1:4" ht="16.5" customHeight="1">
      <c r="A32" s="10"/>
      <c r="B32" s="6"/>
      <c r="C32" s="9" t="s">
        <v>168</v>
      </c>
      <c r="D32" s="6"/>
    </row>
    <row r="33" spans="1:4" ht="16.5" customHeight="1">
      <c r="A33" s="10"/>
      <c r="B33" s="6"/>
      <c r="C33" s="24" t="s">
        <v>169</v>
      </c>
      <c r="D33" s="6"/>
    </row>
    <row r="34" spans="1:4" ht="15" customHeight="1">
      <c r="A34" s="11" t="s">
        <v>49</v>
      </c>
      <c r="B34" s="25">
        <v>33755805.590000004</v>
      </c>
      <c r="C34" s="11" t="s">
        <v>50</v>
      </c>
      <c r="D34" s="25">
        <v>33755805.590000004</v>
      </c>
    </row>
  </sheetData>
  <mergeCells count="4">
    <mergeCell ref="A2:D2"/>
    <mergeCell ref="A4:B4"/>
    <mergeCell ref="C4:D4"/>
    <mergeCell ref="A3:B3"/>
  </mergeCells>
  <phoneticPr fontId="17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7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26"/>
      <c r="F1" s="27"/>
      <c r="G1" s="3" t="s">
        <v>170</v>
      </c>
    </row>
    <row r="2" spans="1:7" ht="41.25" customHeight="1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spans="1:7" ht="18" customHeight="1">
      <c r="A3" s="28" t="str">
        <f>"单位名称："&amp;"宜良县清远小学"</f>
        <v>单位名称：宜良县清远小学</v>
      </c>
      <c r="F3" s="29"/>
      <c r="G3" s="3" t="s">
        <v>1</v>
      </c>
    </row>
    <row r="4" spans="1:7" ht="20.25" customHeight="1">
      <c r="A4" s="125" t="s">
        <v>171</v>
      </c>
      <c r="B4" s="126"/>
      <c r="C4" s="134" t="s">
        <v>54</v>
      </c>
      <c r="D4" s="131" t="s">
        <v>74</v>
      </c>
      <c r="E4" s="132"/>
      <c r="F4" s="133"/>
      <c r="G4" s="129" t="s">
        <v>75</v>
      </c>
    </row>
    <row r="5" spans="1:7" ht="20.25" customHeight="1">
      <c r="A5" s="30" t="s">
        <v>71</v>
      </c>
      <c r="B5" s="30" t="s">
        <v>72</v>
      </c>
      <c r="C5" s="135"/>
      <c r="D5" s="32" t="s">
        <v>56</v>
      </c>
      <c r="E5" s="32" t="s">
        <v>172</v>
      </c>
      <c r="F5" s="32" t="s">
        <v>173</v>
      </c>
      <c r="G5" s="130"/>
    </row>
    <row r="6" spans="1:7" ht="15" customHeight="1">
      <c r="A6" s="33" t="s">
        <v>81</v>
      </c>
      <c r="B6" s="33" t="s">
        <v>82</v>
      </c>
      <c r="C6" s="33" t="s">
        <v>83</v>
      </c>
      <c r="D6" s="33" t="s">
        <v>84</v>
      </c>
      <c r="E6" s="33" t="s">
        <v>85</v>
      </c>
      <c r="F6" s="33" t="s">
        <v>86</v>
      </c>
      <c r="G6" s="33" t="s">
        <v>87</v>
      </c>
    </row>
    <row r="7" spans="1:7" ht="18" customHeight="1">
      <c r="A7" s="24" t="s">
        <v>96</v>
      </c>
      <c r="B7" s="24" t="s">
        <v>97</v>
      </c>
      <c r="C7" s="6">
        <v>23147886.359999999</v>
      </c>
      <c r="D7" s="6">
        <v>22981919</v>
      </c>
      <c r="E7" s="6">
        <v>22981919</v>
      </c>
      <c r="F7" s="6"/>
      <c r="G7" s="6">
        <v>165967.35999999999</v>
      </c>
    </row>
    <row r="8" spans="1:7" ht="18" customHeight="1">
      <c r="A8" s="34" t="s">
        <v>98</v>
      </c>
      <c r="B8" s="34" t="s">
        <v>99</v>
      </c>
      <c r="C8" s="6">
        <v>23147438.359999999</v>
      </c>
      <c r="D8" s="6">
        <v>22981919</v>
      </c>
      <c r="E8" s="6">
        <v>22981919</v>
      </c>
      <c r="F8" s="6"/>
      <c r="G8" s="6">
        <v>165519.35999999999</v>
      </c>
    </row>
    <row r="9" spans="1:7" ht="18" customHeight="1">
      <c r="A9" s="35" t="s">
        <v>100</v>
      </c>
      <c r="B9" s="35" t="s">
        <v>101</v>
      </c>
      <c r="C9" s="6">
        <v>23147438.359999999</v>
      </c>
      <c r="D9" s="6">
        <v>22981919</v>
      </c>
      <c r="E9" s="6">
        <v>22981919</v>
      </c>
      <c r="F9" s="6"/>
      <c r="G9" s="6">
        <v>165519.35999999999</v>
      </c>
    </row>
    <row r="10" spans="1:7" ht="18" customHeight="1">
      <c r="A10" s="34" t="s">
        <v>102</v>
      </c>
      <c r="B10" s="34" t="s">
        <v>103</v>
      </c>
      <c r="C10" s="6">
        <v>448</v>
      </c>
      <c r="D10" s="6"/>
      <c r="E10" s="6"/>
      <c r="F10" s="6"/>
      <c r="G10" s="6">
        <v>448</v>
      </c>
    </row>
    <row r="11" spans="1:7" ht="18" customHeight="1">
      <c r="A11" s="35" t="s">
        <v>104</v>
      </c>
      <c r="B11" s="35" t="s">
        <v>105</v>
      </c>
      <c r="C11" s="6">
        <v>448</v>
      </c>
      <c r="D11" s="6"/>
      <c r="E11" s="6"/>
      <c r="F11" s="6"/>
      <c r="G11" s="6">
        <v>448</v>
      </c>
    </row>
    <row r="12" spans="1:7" ht="18" customHeight="1">
      <c r="A12" s="24" t="s">
        <v>106</v>
      </c>
      <c r="B12" s="24" t="s">
        <v>107</v>
      </c>
      <c r="C12" s="6">
        <v>4809130.41</v>
      </c>
      <c r="D12" s="6">
        <v>4782082.41</v>
      </c>
      <c r="E12" s="6">
        <v>4782082.41</v>
      </c>
      <c r="F12" s="6"/>
      <c r="G12" s="6">
        <v>27048</v>
      </c>
    </row>
    <row r="13" spans="1:7" ht="18" customHeight="1">
      <c r="A13" s="34" t="s">
        <v>108</v>
      </c>
      <c r="B13" s="34" t="s">
        <v>109</v>
      </c>
      <c r="C13" s="6">
        <v>4782082.41</v>
      </c>
      <c r="D13" s="6">
        <v>4782082.41</v>
      </c>
      <c r="E13" s="6">
        <v>4782082.41</v>
      </c>
      <c r="F13" s="6"/>
      <c r="G13" s="6"/>
    </row>
    <row r="14" spans="1:7" ht="18" customHeight="1">
      <c r="A14" s="35" t="s">
        <v>110</v>
      </c>
      <c r="B14" s="35" t="s">
        <v>111</v>
      </c>
      <c r="C14" s="6">
        <v>993600</v>
      </c>
      <c r="D14" s="6">
        <v>993600</v>
      </c>
      <c r="E14" s="6">
        <v>993600</v>
      </c>
      <c r="F14" s="6"/>
      <c r="G14" s="6"/>
    </row>
    <row r="15" spans="1:7" ht="18" customHeight="1">
      <c r="A15" s="35" t="s">
        <v>112</v>
      </c>
      <c r="B15" s="35" t="s">
        <v>113</v>
      </c>
      <c r="C15" s="6">
        <v>3398482.41</v>
      </c>
      <c r="D15" s="6">
        <v>3398482.41</v>
      </c>
      <c r="E15" s="6">
        <v>3398482.41</v>
      </c>
      <c r="F15" s="6"/>
      <c r="G15" s="6"/>
    </row>
    <row r="16" spans="1:7" ht="18" customHeight="1">
      <c r="A16" s="35" t="s">
        <v>114</v>
      </c>
      <c r="B16" s="35" t="s">
        <v>115</v>
      </c>
      <c r="C16" s="6">
        <v>390000</v>
      </c>
      <c r="D16" s="6">
        <v>390000</v>
      </c>
      <c r="E16" s="6">
        <v>390000</v>
      </c>
      <c r="F16" s="6"/>
      <c r="G16" s="6"/>
    </row>
    <row r="17" spans="1:7" ht="18" customHeight="1">
      <c r="A17" s="34" t="s">
        <v>116</v>
      </c>
      <c r="B17" s="34" t="s">
        <v>117</v>
      </c>
      <c r="C17" s="6">
        <v>27048</v>
      </c>
      <c r="D17" s="6"/>
      <c r="E17" s="6"/>
      <c r="F17" s="6"/>
      <c r="G17" s="6">
        <v>27048</v>
      </c>
    </row>
    <row r="18" spans="1:7" ht="18" customHeight="1">
      <c r="A18" s="35" t="s">
        <v>118</v>
      </c>
      <c r="B18" s="35" t="s">
        <v>119</v>
      </c>
      <c r="C18" s="6">
        <v>27048</v>
      </c>
      <c r="D18" s="6"/>
      <c r="E18" s="6"/>
      <c r="F18" s="6"/>
      <c r="G18" s="6">
        <v>27048</v>
      </c>
    </row>
    <row r="19" spans="1:7" ht="18" customHeight="1">
      <c r="A19" s="24" t="s">
        <v>120</v>
      </c>
      <c r="B19" s="24" t="s">
        <v>121</v>
      </c>
      <c r="C19" s="6">
        <v>3249926.82</v>
      </c>
      <c r="D19" s="6">
        <v>3249926.82</v>
      </c>
      <c r="E19" s="6">
        <v>3249926.82</v>
      </c>
      <c r="F19" s="6"/>
      <c r="G19" s="6"/>
    </row>
    <row r="20" spans="1:7" ht="18" customHeight="1">
      <c r="A20" s="34" t="s">
        <v>122</v>
      </c>
      <c r="B20" s="34" t="s">
        <v>123</v>
      </c>
      <c r="C20" s="6">
        <v>3249926.82</v>
      </c>
      <c r="D20" s="6">
        <v>3249926.82</v>
      </c>
      <c r="E20" s="6">
        <v>3249926.82</v>
      </c>
      <c r="F20" s="6"/>
      <c r="G20" s="6"/>
    </row>
    <row r="21" spans="1:7" ht="18" customHeight="1">
      <c r="A21" s="35" t="s">
        <v>124</v>
      </c>
      <c r="B21" s="35" t="s">
        <v>125</v>
      </c>
      <c r="C21" s="6">
        <v>1811365.69</v>
      </c>
      <c r="D21" s="6">
        <v>1811365.69</v>
      </c>
      <c r="E21" s="6">
        <v>1811365.69</v>
      </c>
      <c r="F21" s="6"/>
      <c r="G21" s="6"/>
    </row>
    <row r="22" spans="1:7" ht="18" customHeight="1">
      <c r="A22" s="35" t="s">
        <v>126</v>
      </c>
      <c r="B22" s="35" t="s">
        <v>127</v>
      </c>
      <c r="C22" s="6">
        <v>1356721.13</v>
      </c>
      <c r="D22" s="6">
        <v>1356721.13</v>
      </c>
      <c r="E22" s="6">
        <v>1356721.13</v>
      </c>
      <c r="F22" s="6"/>
      <c r="G22" s="6"/>
    </row>
    <row r="23" spans="1:7" ht="18" customHeight="1">
      <c r="A23" s="35" t="s">
        <v>128</v>
      </c>
      <c r="B23" s="35" t="s">
        <v>129</v>
      </c>
      <c r="C23" s="6">
        <v>81840</v>
      </c>
      <c r="D23" s="6">
        <v>81840</v>
      </c>
      <c r="E23" s="6">
        <v>81840</v>
      </c>
      <c r="F23" s="6"/>
      <c r="G23" s="6"/>
    </row>
    <row r="24" spans="1:7" ht="18" customHeight="1">
      <c r="A24" s="24" t="s">
        <v>130</v>
      </c>
      <c r="B24" s="24" t="s">
        <v>131</v>
      </c>
      <c r="C24" s="6">
        <v>2548862</v>
      </c>
      <c r="D24" s="6">
        <v>2548862</v>
      </c>
      <c r="E24" s="6">
        <v>2548862</v>
      </c>
      <c r="F24" s="6"/>
      <c r="G24" s="6"/>
    </row>
    <row r="25" spans="1:7" ht="18" customHeight="1">
      <c r="A25" s="34" t="s">
        <v>132</v>
      </c>
      <c r="B25" s="34" t="s">
        <v>133</v>
      </c>
      <c r="C25" s="6">
        <v>2548862</v>
      </c>
      <c r="D25" s="6">
        <v>2548862</v>
      </c>
      <c r="E25" s="6">
        <v>2548862</v>
      </c>
      <c r="F25" s="6"/>
      <c r="G25" s="6"/>
    </row>
    <row r="26" spans="1:7" ht="18" customHeight="1">
      <c r="A26" s="35" t="s">
        <v>134</v>
      </c>
      <c r="B26" s="35" t="s">
        <v>135</v>
      </c>
      <c r="C26" s="6">
        <v>2548862</v>
      </c>
      <c r="D26" s="6">
        <v>2548862</v>
      </c>
      <c r="E26" s="6">
        <v>2548862</v>
      </c>
      <c r="F26" s="6"/>
      <c r="G26" s="6"/>
    </row>
    <row r="27" spans="1:7" ht="18" customHeight="1">
      <c r="A27" s="127" t="s">
        <v>174</v>
      </c>
      <c r="B27" s="128" t="s">
        <v>174</v>
      </c>
      <c r="C27" s="6">
        <v>33755805.590000004</v>
      </c>
      <c r="D27" s="6">
        <v>33562790.229999997</v>
      </c>
      <c r="E27" s="6">
        <v>33562790.229999997</v>
      </c>
      <c r="F27" s="6"/>
      <c r="G27" s="6">
        <v>193015.36</v>
      </c>
    </row>
  </sheetData>
  <mergeCells count="6">
    <mergeCell ref="A2:G2"/>
    <mergeCell ref="A4:B4"/>
    <mergeCell ref="A27:B27"/>
    <mergeCell ref="G4:G5"/>
    <mergeCell ref="D4:F4"/>
    <mergeCell ref="C4:C5"/>
  </mergeCells>
  <phoneticPr fontId="17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8"/>
  <sheetViews>
    <sheetView showZeros="0" topLeftCell="B1" workbookViewId="0">
      <selection activeCell="B8" sqref="B8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37"/>
      <c r="B1" s="37"/>
      <c r="C1" s="37"/>
      <c r="D1" s="37"/>
      <c r="E1" s="22"/>
      <c r="F1" s="38" t="s">
        <v>175</v>
      </c>
    </row>
    <row r="2" spans="1:6" ht="41.25" customHeight="1">
      <c r="A2" s="136" t="str">
        <f>"2026"&amp;"年一般公共预算“三公”经费支出预算表"</f>
        <v>2026年一般公共预算“三公”经费支出预算表</v>
      </c>
      <c r="B2" s="137"/>
      <c r="C2" s="137"/>
      <c r="D2" s="137"/>
      <c r="E2" s="138"/>
      <c r="F2" s="137"/>
    </row>
    <row r="3" spans="1:6" ht="14.25" customHeight="1">
      <c r="A3" s="139" t="str">
        <f>"单位名称："&amp;"宜良县清远小学"</f>
        <v>单位名称：宜良县清远小学</v>
      </c>
      <c r="B3" s="140"/>
      <c r="D3" s="37"/>
      <c r="E3" s="22"/>
      <c r="F3" s="2" t="s">
        <v>1</v>
      </c>
    </row>
    <row r="4" spans="1:6" ht="27" customHeight="1">
      <c r="A4" s="141" t="s">
        <v>176</v>
      </c>
      <c r="B4" s="141" t="s">
        <v>177</v>
      </c>
      <c r="C4" s="98" t="s">
        <v>178</v>
      </c>
      <c r="D4" s="141"/>
      <c r="E4" s="144"/>
      <c r="F4" s="141" t="s">
        <v>179</v>
      </c>
    </row>
    <row r="5" spans="1:6" ht="28.5" customHeight="1">
      <c r="A5" s="142"/>
      <c r="B5" s="143"/>
      <c r="C5" s="39" t="s">
        <v>56</v>
      </c>
      <c r="D5" s="39" t="s">
        <v>180</v>
      </c>
      <c r="E5" s="39" t="s">
        <v>181</v>
      </c>
      <c r="F5" s="145"/>
    </row>
    <row r="6" spans="1:6" ht="17.25" customHeight="1">
      <c r="A6" s="18" t="s">
        <v>81</v>
      </c>
      <c r="B6" s="18" t="s">
        <v>82</v>
      </c>
      <c r="C6" s="18" t="s">
        <v>83</v>
      </c>
      <c r="D6" s="18" t="s">
        <v>84</v>
      </c>
      <c r="E6" s="18" t="s">
        <v>85</v>
      </c>
      <c r="F6" s="18" t="s">
        <v>86</v>
      </c>
    </row>
    <row r="7" spans="1:6" ht="17.25" customHeight="1">
      <c r="A7" s="6"/>
      <c r="B7" s="6"/>
      <c r="C7" s="6"/>
      <c r="D7" s="6"/>
      <c r="E7" s="6"/>
      <c r="F7" s="6"/>
    </row>
    <row r="8" spans="1:6" ht="14.25" customHeight="1">
      <c r="B8" s="228" t="s">
        <v>346</v>
      </c>
    </row>
  </sheetData>
  <mergeCells count="6">
    <mergeCell ref="A2:F2"/>
    <mergeCell ref="A3:B3"/>
    <mergeCell ref="A4:A5"/>
    <mergeCell ref="B4:B5"/>
    <mergeCell ref="C4:E4"/>
    <mergeCell ref="F4:F5"/>
  </mergeCells>
  <phoneticPr fontId="17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28"/>
  <sheetViews>
    <sheetView showZeros="0" topLeftCell="C1" workbookViewId="0"/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40"/>
      <c r="D1" s="41"/>
      <c r="E1" s="41"/>
      <c r="F1" s="41"/>
      <c r="G1" s="41"/>
      <c r="H1" s="42"/>
      <c r="I1" s="42"/>
      <c r="J1" s="42"/>
      <c r="K1" s="42"/>
      <c r="L1" s="42"/>
      <c r="M1" s="42"/>
      <c r="Q1" s="42"/>
      <c r="U1" s="40"/>
      <c r="W1" s="43" t="s">
        <v>182</v>
      </c>
    </row>
    <row r="2" spans="1:23" ht="45.75" customHeight="1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  <c r="O2" s="157"/>
      <c r="P2" s="157"/>
      <c r="Q2" s="156"/>
      <c r="R2" s="156"/>
      <c r="S2" s="156"/>
      <c r="T2" s="156"/>
      <c r="U2" s="156"/>
      <c r="V2" s="156"/>
      <c r="W2" s="156"/>
    </row>
    <row r="3" spans="1:23" ht="18.75" customHeight="1">
      <c r="A3" s="158" t="str">
        <f>"单位名称："&amp;"宜良县清远小学"</f>
        <v>单位名称：宜良县清远小学</v>
      </c>
      <c r="B3" s="159"/>
      <c r="C3" s="159"/>
      <c r="D3" s="159"/>
      <c r="E3" s="159"/>
      <c r="F3" s="159"/>
      <c r="G3" s="159"/>
      <c r="H3" s="44"/>
      <c r="I3" s="44"/>
      <c r="J3" s="44"/>
      <c r="K3" s="44"/>
      <c r="L3" s="44"/>
      <c r="M3" s="44"/>
      <c r="N3" s="45"/>
      <c r="O3" s="45"/>
      <c r="P3" s="45"/>
      <c r="Q3" s="44"/>
      <c r="U3" s="40"/>
      <c r="W3" s="43" t="s">
        <v>1</v>
      </c>
    </row>
    <row r="4" spans="1:23" ht="18" customHeight="1">
      <c r="A4" s="154" t="s">
        <v>183</v>
      </c>
      <c r="B4" s="154" t="s">
        <v>184</v>
      </c>
      <c r="C4" s="154" t="s">
        <v>185</v>
      </c>
      <c r="D4" s="154" t="s">
        <v>186</v>
      </c>
      <c r="E4" s="154" t="s">
        <v>187</v>
      </c>
      <c r="F4" s="154" t="s">
        <v>188</v>
      </c>
      <c r="G4" s="154" t="s">
        <v>189</v>
      </c>
      <c r="H4" s="131" t="s">
        <v>190</v>
      </c>
      <c r="I4" s="149" t="s">
        <v>190</v>
      </c>
      <c r="J4" s="149"/>
      <c r="K4" s="149"/>
      <c r="L4" s="149"/>
      <c r="M4" s="149"/>
      <c r="N4" s="132"/>
      <c r="O4" s="132"/>
      <c r="P4" s="132"/>
      <c r="Q4" s="150" t="s">
        <v>60</v>
      </c>
      <c r="R4" s="149" t="s">
        <v>61</v>
      </c>
      <c r="S4" s="149"/>
      <c r="T4" s="149"/>
      <c r="U4" s="149"/>
      <c r="V4" s="149"/>
      <c r="W4" s="151"/>
    </row>
    <row r="5" spans="1:23" ht="18" customHeight="1">
      <c r="A5" s="160"/>
      <c r="B5" s="161"/>
      <c r="C5" s="160"/>
      <c r="D5" s="160"/>
      <c r="E5" s="160"/>
      <c r="F5" s="160"/>
      <c r="G5" s="160"/>
      <c r="H5" s="134" t="s">
        <v>191</v>
      </c>
      <c r="I5" s="131" t="s">
        <v>57</v>
      </c>
      <c r="J5" s="149"/>
      <c r="K5" s="149"/>
      <c r="L5" s="149"/>
      <c r="M5" s="151"/>
      <c r="N5" s="163" t="s">
        <v>192</v>
      </c>
      <c r="O5" s="132"/>
      <c r="P5" s="133"/>
      <c r="Q5" s="154" t="s">
        <v>60</v>
      </c>
      <c r="R5" s="131" t="s">
        <v>61</v>
      </c>
      <c r="S5" s="150" t="s">
        <v>63</v>
      </c>
      <c r="T5" s="149" t="s">
        <v>61</v>
      </c>
      <c r="U5" s="150" t="s">
        <v>65</v>
      </c>
      <c r="V5" s="150" t="s">
        <v>66</v>
      </c>
      <c r="W5" s="162" t="s">
        <v>67</v>
      </c>
    </row>
    <row r="6" spans="1:23" ht="19.5" customHeight="1">
      <c r="A6" s="152"/>
      <c r="B6" s="152"/>
      <c r="C6" s="152"/>
      <c r="D6" s="152"/>
      <c r="E6" s="152"/>
      <c r="F6" s="152"/>
      <c r="G6" s="152"/>
      <c r="H6" s="152"/>
      <c r="I6" s="164" t="s">
        <v>193</v>
      </c>
      <c r="J6" s="154" t="s">
        <v>194</v>
      </c>
      <c r="K6" s="154" t="s">
        <v>195</v>
      </c>
      <c r="L6" s="154" t="s">
        <v>196</v>
      </c>
      <c r="M6" s="154" t="s">
        <v>197</v>
      </c>
      <c r="N6" s="154" t="s">
        <v>57</v>
      </c>
      <c r="O6" s="154" t="s">
        <v>58</v>
      </c>
      <c r="P6" s="154" t="s">
        <v>59</v>
      </c>
      <c r="Q6" s="152"/>
      <c r="R6" s="154" t="s">
        <v>56</v>
      </c>
      <c r="S6" s="154" t="s">
        <v>63</v>
      </c>
      <c r="T6" s="154" t="s">
        <v>198</v>
      </c>
      <c r="U6" s="154" t="s">
        <v>65</v>
      </c>
      <c r="V6" s="154" t="s">
        <v>66</v>
      </c>
      <c r="W6" s="154" t="s">
        <v>67</v>
      </c>
    </row>
    <row r="7" spans="1:23" ht="37.5" customHeight="1">
      <c r="A7" s="153"/>
      <c r="B7" s="153"/>
      <c r="C7" s="153"/>
      <c r="D7" s="153"/>
      <c r="E7" s="153"/>
      <c r="F7" s="153"/>
      <c r="G7" s="153"/>
      <c r="H7" s="153"/>
      <c r="I7" s="165" t="s">
        <v>56</v>
      </c>
      <c r="J7" s="155" t="s">
        <v>199</v>
      </c>
      <c r="K7" s="155" t="s">
        <v>195</v>
      </c>
      <c r="L7" s="155" t="s">
        <v>196</v>
      </c>
      <c r="M7" s="155" t="s">
        <v>197</v>
      </c>
      <c r="N7" s="155" t="s">
        <v>195</v>
      </c>
      <c r="O7" s="155" t="s">
        <v>196</v>
      </c>
      <c r="P7" s="155" t="s">
        <v>197</v>
      </c>
      <c r="Q7" s="155" t="s">
        <v>60</v>
      </c>
      <c r="R7" s="155" t="s">
        <v>56</v>
      </c>
      <c r="S7" s="155" t="s">
        <v>63</v>
      </c>
      <c r="T7" s="155" t="s">
        <v>198</v>
      </c>
      <c r="U7" s="155" t="s">
        <v>65</v>
      </c>
      <c r="V7" s="155" t="s">
        <v>66</v>
      </c>
      <c r="W7" s="155" t="s">
        <v>67</v>
      </c>
    </row>
    <row r="8" spans="1:23" ht="14.25" customHeight="1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</row>
    <row r="9" spans="1:23" ht="20.25" customHeight="1">
      <c r="A9" s="9" t="s">
        <v>200</v>
      </c>
      <c r="B9" s="9"/>
      <c r="C9" s="9"/>
      <c r="D9" s="9"/>
      <c r="E9" s="9"/>
      <c r="F9" s="9"/>
      <c r="G9" s="9"/>
      <c r="H9" s="6">
        <v>33562790.229999997</v>
      </c>
      <c r="I9" s="6">
        <v>33562790.229999997</v>
      </c>
      <c r="J9" s="6"/>
      <c r="K9" s="6"/>
      <c r="L9" s="6">
        <v>33562790.229999997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0.25" customHeight="1">
      <c r="A10" s="49" t="s">
        <v>69</v>
      </c>
      <c r="B10" s="9" t="s">
        <v>201</v>
      </c>
      <c r="C10" s="9" t="s">
        <v>202</v>
      </c>
      <c r="D10" s="9" t="s">
        <v>100</v>
      </c>
      <c r="E10" s="9" t="s">
        <v>101</v>
      </c>
      <c r="F10" s="9" t="s">
        <v>203</v>
      </c>
      <c r="G10" s="9" t="s">
        <v>204</v>
      </c>
      <c r="H10" s="6">
        <v>10599252</v>
      </c>
      <c r="I10" s="6">
        <v>10599252</v>
      </c>
      <c r="J10" s="6"/>
      <c r="K10" s="6"/>
      <c r="L10" s="6">
        <v>10599252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0.25" customHeight="1">
      <c r="A11" s="49" t="s">
        <v>69</v>
      </c>
      <c r="B11" s="9" t="s">
        <v>201</v>
      </c>
      <c r="C11" s="9" t="s">
        <v>202</v>
      </c>
      <c r="D11" s="9" t="s">
        <v>100</v>
      </c>
      <c r="E11" s="9" t="s">
        <v>101</v>
      </c>
      <c r="F11" s="9" t="s">
        <v>205</v>
      </c>
      <c r="G11" s="9" t="s">
        <v>206</v>
      </c>
      <c r="H11" s="6">
        <v>623064</v>
      </c>
      <c r="I11" s="6">
        <v>623064</v>
      </c>
      <c r="J11" s="50"/>
      <c r="K11" s="50"/>
      <c r="L11" s="6">
        <v>623064</v>
      </c>
      <c r="M11" s="50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0.25" customHeight="1">
      <c r="A12" s="49" t="s">
        <v>69</v>
      </c>
      <c r="B12" s="9" t="s">
        <v>201</v>
      </c>
      <c r="C12" s="9" t="s">
        <v>202</v>
      </c>
      <c r="D12" s="9" t="s">
        <v>100</v>
      </c>
      <c r="E12" s="9" t="s">
        <v>101</v>
      </c>
      <c r="F12" s="9" t="s">
        <v>207</v>
      </c>
      <c r="G12" s="9" t="s">
        <v>208</v>
      </c>
      <c r="H12" s="6">
        <v>883271</v>
      </c>
      <c r="I12" s="6">
        <v>883271</v>
      </c>
      <c r="J12" s="50"/>
      <c r="K12" s="50"/>
      <c r="L12" s="6">
        <v>883271</v>
      </c>
      <c r="M12" s="50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0.25" customHeight="1">
      <c r="A13" s="49" t="s">
        <v>69</v>
      </c>
      <c r="B13" s="9" t="s">
        <v>201</v>
      </c>
      <c r="C13" s="9" t="s">
        <v>202</v>
      </c>
      <c r="D13" s="9" t="s">
        <v>100</v>
      </c>
      <c r="E13" s="9" t="s">
        <v>101</v>
      </c>
      <c r="F13" s="9" t="s">
        <v>209</v>
      </c>
      <c r="G13" s="9" t="s">
        <v>210</v>
      </c>
      <c r="H13" s="6">
        <v>3771132</v>
      </c>
      <c r="I13" s="6">
        <v>3771132</v>
      </c>
      <c r="J13" s="50"/>
      <c r="K13" s="50"/>
      <c r="L13" s="6">
        <v>3771132</v>
      </c>
      <c r="M13" s="50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0.25" customHeight="1">
      <c r="A14" s="49" t="s">
        <v>69</v>
      </c>
      <c r="B14" s="9" t="s">
        <v>201</v>
      </c>
      <c r="C14" s="9" t="s">
        <v>202</v>
      </c>
      <c r="D14" s="9" t="s">
        <v>100</v>
      </c>
      <c r="E14" s="9" t="s">
        <v>101</v>
      </c>
      <c r="F14" s="9" t="s">
        <v>209</v>
      </c>
      <c r="G14" s="9" t="s">
        <v>210</v>
      </c>
      <c r="H14" s="6">
        <v>1896060</v>
      </c>
      <c r="I14" s="6">
        <v>1896060</v>
      </c>
      <c r="J14" s="50"/>
      <c r="K14" s="50"/>
      <c r="L14" s="6">
        <v>1896060</v>
      </c>
      <c r="M14" s="50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0.25" customHeight="1">
      <c r="A15" s="49" t="s">
        <v>69</v>
      </c>
      <c r="B15" s="9" t="s">
        <v>201</v>
      </c>
      <c r="C15" s="9" t="s">
        <v>202</v>
      </c>
      <c r="D15" s="9" t="s">
        <v>100</v>
      </c>
      <c r="E15" s="9" t="s">
        <v>101</v>
      </c>
      <c r="F15" s="9" t="s">
        <v>209</v>
      </c>
      <c r="G15" s="9" t="s">
        <v>210</v>
      </c>
      <c r="H15" s="6">
        <v>3483060</v>
      </c>
      <c r="I15" s="6">
        <v>3483060</v>
      </c>
      <c r="J15" s="50"/>
      <c r="K15" s="50"/>
      <c r="L15" s="6">
        <v>3483060</v>
      </c>
      <c r="M15" s="50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0.25" customHeight="1">
      <c r="A16" s="49" t="s">
        <v>69</v>
      </c>
      <c r="B16" s="9" t="s">
        <v>211</v>
      </c>
      <c r="C16" s="9" t="s">
        <v>212</v>
      </c>
      <c r="D16" s="9" t="s">
        <v>112</v>
      </c>
      <c r="E16" s="9" t="s">
        <v>113</v>
      </c>
      <c r="F16" s="9" t="s">
        <v>213</v>
      </c>
      <c r="G16" s="9" t="s">
        <v>214</v>
      </c>
      <c r="H16" s="6">
        <v>3398482.41</v>
      </c>
      <c r="I16" s="6">
        <v>3398482.41</v>
      </c>
      <c r="J16" s="50"/>
      <c r="K16" s="50"/>
      <c r="L16" s="6">
        <v>3398482.41</v>
      </c>
      <c r="M16" s="50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0.25" customHeight="1">
      <c r="A17" s="49" t="s">
        <v>69</v>
      </c>
      <c r="B17" s="9" t="s">
        <v>211</v>
      </c>
      <c r="C17" s="9" t="s">
        <v>212</v>
      </c>
      <c r="D17" s="9" t="s">
        <v>114</v>
      </c>
      <c r="E17" s="9" t="s">
        <v>115</v>
      </c>
      <c r="F17" s="9" t="s">
        <v>215</v>
      </c>
      <c r="G17" s="9" t="s">
        <v>216</v>
      </c>
      <c r="H17" s="6">
        <v>390000</v>
      </c>
      <c r="I17" s="6">
        <v>390000</v>
      </c>
      <c r="J17" s="50"/>
      <c r="K17" s="50"/>
      <c r="L17" s="6">
        <v>390000</v>
      </c>
      <c r="M17" s="50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0.25" customHeight="1">
      <c r="A18" s="49" t="s">
        <v>69</v>
      </c>
      <c r="B18" s="9" t="s">
        <v>211</v>
      </c>
      <c r="C18" s="9" t="s">
        <v>212</v>
      </c>
      <c r="D18" s="9" t="s">
        <v>124</v>
      </c>
      <c r="E18" s="9" t="s">
        <v>125</v>
      </c>
      <c r="F18" s="9" t="s">
        <v>217</v>
      </c>
      <c r="G18" s="9" t="s">
        <v>218</v>
      </c>
      <c r="H18" s="6">
        <v>36087</v>
      </c>
      <c r="I18" s="6">
        <v>36087</v>
      </c>
      <c r="J18" s="50"/>
      <c r="K18" s="50"/>
      <c r="L18" s="6">
        <v>36087</v>
      </c>
      <c r="M18" s="50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0.25" customHeight="1">
      <c r="A19" s="49" t="s">
        <v>69</v>
      </c>
      <c r="B19" s="9" t="s">
        <v>211</v>
      </c>
      <c r="C19" s="9" t="s">
        <v>212</v>
      </c>
      <c r="D19" s="9" t="s">
        <v>124</v>
      </c>
      <c r="E19" s="9" t="s">
        <v>125</v>
      </c>
      <c r="F19" s="9" t="s">
        <v>217</v>
      </c>
      <c r="G19" s="9" t="s">
        <v>218</v>
      </c>
      <c r="H19" s="6">
        <v>97278</v>
      </c>
      <c r="I19" s="6">
        <v>97278</v>
      </c>
      <c r="J19" s="50"/>
      <c r="K19" s="50"/>
      <c r="L19" s="6">
        <v>97278</v>
      </c>
      <c r="M19" s="50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0.25" customHeight="1">
      <c r="A20" s="49" t="s">
        <v>69</v>
      </c>
      <c r="B20" s="9" t="s">
        <v>211</v>
      </c>
      <c r="C20" s="9" t="s">
        <v>212</v>
      </c>
      <c r="D20" s="9" t="s">
        <v>124</v>
      </c>
      <c r="E20" s="9" t="s">
        <v>125</v>
      </c>
      <c r="F20" s="9" t="s">
        <v>217</v>
      </c>
      <c r="G20" s="9" t="s">
        <v>218</v>
      </c>
      <c r="H20" s="6">
        <v>1678000.69</v>
      </c>
      <c r="I20" s="6">
        <v>1678000.69</v>
      </c>
      <c r="J20" s="50"/>
      <c r="K20" s="50"/>
      <c r="L20" s="6">
        <v>1678000.69</v>
      </c>
      <c r="M20" s="50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0.25" customHeight="1">
      <c r="A21" s="49" t="s">
        <v>69</v>
      </c>
      <c r="B21" s="9" t="s">
        <v>211</v>
      </c>
      <c r="C21" s="9" t="s">
        <v>212</v>
      </c>
      <c r="D21" s="9" t="s">
        <v>126</v>
      </c>
      <c r="E21" s="9" t="s">
        <v>127</v>
      </c>
      <c r="F21" s="9" t="s">
        <v>219</v>
      </c>
      <c r="G21" s="9" t="s">
        <v>220</v>
      </c>
      <c r="H21" s="6">
        <v>294695.38</v>
      </c>
      <c r="I21" s="6">
        <v>294695.38</v>
      </c>
      <c r="J21" s="50"/>
      <c r="K21" s="50"/>
      <c r="L21" s="6">
        <v>294695.38</v>
      </c>
      <c r="M21" s="50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0.25" customHeight="1">
      <c r="A22" s="49" t="s">
        <v>69</v>
      </c>
      <c r="B22" s="9" t="s">
        <v>211</v>
      </c>
      <c r="C22" s="9" t="s">
        <v>212</v>
      </c>
      <c r="D22" s="9" t="s">
        <v>126</v>
      </c>
      <c r="E22" s="9" t="s">
        <v>127</v>
      </c>
      <c r="F22" s="9" t="s">
        <v>219</v>
      </c>
      <c r="G22" s="9" t="s">
        <v>220</v>
      </c>
      <c r="H22" s="6">
        <v>1062025.75</v>
      </c>
      <c r="I22" s="6">
        <v>1062025.75</v>
      </c>
      <c r="J22" s="50"/>
      <c r="K22" s="50"/>
      <c r="L22" s="6">
        <v>1062025.75</v>
      </c>
      <c r="M22" s="50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0.25" customHeight="1">
      <c r="A23" s="49" t="s">
        <v>69</v>
      </c>
      <c r="B23" s="9" t="s">
        <v>211</v>
      </c>
      <c r="C23" s="9" t="s">
        <v>212</v>
      </c>
      <c r="D23" s="9" t="s">
        <v>100</v>
      </c>
      <c r="E23" s="9" t="s">
        <v>101</v>
      </c>
      <c r="F23" s="9" t="s">
        <v>221</v>
      </c>
      <c r="G23" s="9" t="s">
        <v>222</v>
      </c>
      <c r="H23" s="6">
        <v>163680</v>
      </c>
      <c r="I23" s="6">
        <v>163680</v>
      </c>
      <c r="J23" s="50"/>
      <c r="K23" s="50"/>
      <c r="L23" s="6">
        <v>163680</v>
      </c>
      <c r="M23" s="50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20.25" customHeight="1">
      <c r="A24" s="49" t="s">
        <v>69</v>
      </c>
      <c r="B24" s="9" t="s">
        <v>211</v>
      </c>
      <c r="C24" s="9" t="s">
        <v>212</v>
      </c>
      <c r="D24" s="9" t="s">
        <v>128</v>
      </c>
      <c r="E24" s="9" t="s">
        <v>129</v>
      </c>
      <c r="F24" s="9" t="s">
        <v>221</v>
      </c>
      <c r="G24" s="9" t="s">
        <v>222</v>
      </c>
      <c r="H24" s="6">
        <v>81840</v>
      </c>
      <c r="I24" s="6">
        <v>81840</v>
      </c>
      <c r="J24" s="50"/>
      <c r="K24" s="50"/>
      <c r="L24" s="6">
        <v>81840</v>
      </c>
      <c r="M24" s="50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20.25" customHeight="1">
      <c r="A25" s="49" t="s">
        <v>69</v>
      </c>
      <c r="B25" s="9" t="s">
        <v>223</v>
      </c>
      <c r="C25" s="9" t="s">
        <v>135</v>
      </c>
      <c r="D25" s="9" t="s">
        <v>134</v>
      </c>
      <c r="E25" s="9" t="s">
        <v>135</v>
      </c>
      <c r="F25" s="9" t="s">
        <v>224</v>
      </c>
      <c r="G25" s="9" t="s">
        <v>135</v>
      </c>
      <c r="H25" s="6">
        <v>2548862</v>
      </c>
      <c r="I25" s="6">
        <v>2548862</v>
      </c>
      <c r="J25" s="50"/>
      <c r="K25" s="50"/>
      <c r="L25" s="6">
        <v>2548862</v>
      </c>
      <c r="M25" s="50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20.25" customHeight="1">
      <c r="A26" s="49" t="s">
        <v>69</v>
      </c>
      <c r="B26" s="9" t="s">
        <v>225</v>
      </c>
      <c r="C26" s="9" t="s">
        <v>226</v>
      </c>
      <c r="D26" s="9" t="s">
        <v>110</v>
      </c>
      <c r="E26" s="9" t="s">
        <v>111</v>
      </c>
      <c r="F26" s="9" t="s">
        <v>227</v>
      </c>
      <c r="G26" s="9" t="s">
        <v>228</v>
      </c>
      <c r="H26" s="6">
        <v>993600</v>
      </c>
      <c r="I26" s="6">
        <v>993600</v>
      </c>
      <c r="J26" s="50"/>
      <c r="K26" s="50"/>
      <c r="L26" s="6">
        <v>993600</v>
      </c>
      <c r="M26" s="50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20.25" customHeight="1">
      <c r="A27" s="49" t="s">
        <v>69</v>
      </c>
      <c r="B27" s="9" t="s">
        <v>229</v>
      </c>
      <c r="C27" s="9" t="s">
        <v>230</v>
      </c>
      <c r="D27" s="9" t="s">
        <v>100</v>
      </c>
      <c r="E27" s="9" t="s">
        <v>101</v>
      </c>
      <c r="F27" s="9" t="s">
        <v>209</v>
      </c>
      <c r="G27" s="9" t="s">
        <v>210</v>
      </c>
      <c r="H27" s="6">
        <v>1562400</v>
      </c>
      <c r="I27" s="6">
        <v>1562400</v>
      </c>
      <c r="J27" s="50"/>
      <c r="K27" s="50"/>
      <c r="L27" s="6">
        <v>1562400</v>
      </c>
      <c r="M27" s="50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7.25" customHeight="1">
      <c r="A28" s="146" t="s">
        <v>174</v>
      </c>
      <c r="B28" s="147"/>
      <c r="C28" s="147"/>
      <c r="D28" s="147"/>
      <c r="E28" s="147"/>
      <c r="F28" s="147"/>
      <c r="G28" s="148"/>
      <c r="H28" s="6">
        <v>33562790.229999997</v>
      </c>
      <c r="I28" s="6">
        <v>33562790.229999997</v>
      </c>
      <c r="J28" s="6"/>
      <c r="K28" s="6"/>
      <c r="L28" s="6">
        <v>33562790.229999997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</sheetData>
  <mergeCells count="30">
    <mergeCell ref="A2:W2"/>
    <mergeCell ref="A3:G3"/>
    <mergeCell ref="A4:A7"/>
    <mergeCell ref="B4:B7"/>
    <mergeCell ref="C4:C7"/>
    <mergeCell ref="D4:D7"/>
    <mergeCell ref="E4:E7"/>
    <mergeCell ref="F4:F7"/>
    <mergeCell ref="G4:G7"/>
    <mergeCell ref="I5:M5"/>
    <mergeCell ref="Q5:Q7"/>
    <mergeCell ref="R5:W5"/>
    <mergeCell ref="P6:P7"/>
    <mergeCell ref="N5:P5"/>
    <mergeCell ref="I6:I7"/>
    <mergeCell ref="A28:G28"/>
    <mergeCell ref="H4:W4"/>
    <mergeCell ref="H5:H7"/>
    <mergeCell ref="J6:J7"/>
    <mergeCell ref="K6:K7"/>
    <mergeCell ref="L6:L7"/>
    <mergeCell ref="M6:M7"/>
    <mergeCell ref="R6:R7"/>
    <mergeCell ref="S6:S7"/>
    <mergeCell ref="T6:T7"/>
    <mergeCell ref="U6:U7"/>
    <mergeCell ref="V6:V7"/>
    <mergeCell ref="W6:W7"/>
    <mergeCell ref="N6:N7"/>
    <mergeCell ref="O6:O7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5"/>
  <sheetViews>
    <sheetView showZeros="0" topLeftCell="F1" workbookViewId="0">
      <selection activeCell="K34" sqref="K34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26"/>
      <c r="E1" s="51"/>
      <c r="F1" s="51"/>
      <c r="G1" s="51"/>
      <c r="H1" s="51"/>
      <c r="U1" s="26"/>
      <c r="W1" s="3" t="s">
        <v>231</v>
      </c>
    </row>
    <row r="2" spans="1:23" ht="46.5" customHeight="1">
      <c r="A2" s="157" t="str">
        <f>"2026"&amp;"年部门项目支出预算表"</f>
        <v>2026年部门项目支出预算表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ht="13.5" customHeight="1">
      <c r="A3" s="158" t="str">
        <f>"单位名称："&amp;"宜良县清远小学"</f>
        <v>单位名称：宜良县清远小学</v>
      </c>
      <c r="B3" s="172"/>
      <c r="C3" s="172"/>
      <c r="D3" s="172"/>
      <c r="E3" s="172"/>
      <c r="F3" s="172"/>
      <c r="G3" s="172"/>
      <c r="H3" s="172"/>
      <c r="I3" s="45"/>
      <c r="J3" s="45"/>
      <c r="K3" s="45"/>
      <c r="L3" s="45"/>
      <c r="M3" s="45"/>
      <c r="N3" s="45"/>
      <c r="O3" s="45"/>
      <c r="P3" s="45"/>
      <c r="Q3" s="45"/>
      <c r="U3" s="26"/>
      <c r="W3" s="52" t="s">
        <v>1</v>
      </c>
    </row>
    <row r="4" spans="1:23" ht="21.75" customHeight="1">
      <c r="A4" s="154" t="s">
        <v>232</v>
      </c>
      <c r="B4" s="167" t="s">
        <v>184</v>
      </c>
      <c r="C4" s="154" t="s">
        <v>185</v>
      </c>
      <c r="D4" s="154" t="s">
        <v>233</v>
      </c>
      <c r="E4" s="167" t="s">
        <v>186</v>
      </c>
      <c r="F4" s="167" t="s">
        <v>187</v>
      </c>
      <c r="G4" s="167" t="s">
        <v>188</v>
      </c>
      <c r="H4" s="167" t="s">
        <v>189</v>
      </c>
      <c r="I4" s="173" t="s">
        <v>54</v>
      </c>
      <c r="J4" s="163" t="s">
        <v>234</v>
      </c>
      <c r="K4" s="132"/>
      <c r="L4" s="132"/>
      <c r="M4" s="133"/>
      <c r="N4" s="163" t="s">
        <v>192</v>
      </c>
      <c r="O4" s="132"/>
      <c r="P4" s="133"/>
      <c r="Q4" s="167" t="s">
        <v>60</v>
      </c>
      <c r="R4" s="163" t="s">
        <v>61</v>
      </c>
      <c r="S4" s="132"/>
      <c r="T4" s="132"/>
      <c r="U4" s="132"/>
      <c r="V4" s="132"/>
      <c r="W4" s="133"/>
    </row>
    <row r="5" spans="1:23" ht="21.75" customHeight="1">
      <c r="A5" s="160"/>
      <c r="B5" s="152"/>
      <c r="C5" s="160"/>
      <c r="D5" s="160"/>
      <c r="E5" s="170"/>
      <c r="F5" s="170"/>
      <c r="G5" s="170"/>
      <c r="H5" s="170"/>
      <c r="I5" s="152"/>
      <c r="J5" s="168" t="s">
        <v>57</v>
      </c>
      <c r="K5" s="129"/>
      <c r="L5" s="167" t="s">
        <v>58</v>
      </c>
      <c r="M5" s="167" t="s">
        <v>59</v>
      </c>
      <c r="N5" s="167" t="s">
        <v>57</v>
      </c>
      <c r="O5" s="167" t="s">
        <v>58</v>
      </c>
      <c r="P5" s="167" t="s">
        <v>59</v>
      </c>
      <c r="Q5" s="170"/>
      <c r="R5" s="167" t="s">
        <v>56</v>
      </c>
      <c r="S5" s="167" t="s">
        <v>63</v>
      </c>
      <c r="T5" s="167" t="s">
        <v>198</v>
      </c>
      <c r="U5" s="167" t="s">
        <v>65</v>
      </c>
      <c r="V5" s="167" t="s">
        <v>66</v>
      </c>
      <c r="W5" s="167" t="s">
        <v>67</v>
      </c>
    </row>
    <row r="6" spans="1:23" ht="21" customHeight="1">
      <c r="A6" s="152"/>
      <c r="B6" s="152"/>
      <c r="C6" s="152"/>
      <c r="D6" s="152"/>
      <c r="E6" s="152"/>
      <c r="F6" s="152"/>
      <c r="G6" s="152"/>
      <c r="H6" s="152"/>
      <c r="I6" s="152"/>
      <c r="J6" s="169" t="s">
        <v>56</v>
      </c>
      <c r="K6" s="130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spans="1:23" ht="39.75" customHeight="1">
      <c r="A7" s="155"/>
      <c r="B7" s="135"/>
      <c r="C7" s="155"/>
      <c r="D7" s="155"/>
      <c r="E7" s="171"/>
      <c r="F7" s="171"/>
      <c r="G7" s="171"/>
      <c r="H7" s="171"/>
      <c r="I7" s="135"/>
      <c r="J7" s="54" t="s">
        <v>56</v>
      </c>
      <c r="K7" s="54" t="s">
        <v>235</v>
      </c>
      <c r="L7" s="171"/>
      <c r="M7" s="171"/>
      <c r="N7" s="171"/>
      <c r="O7" s="171"/>
      <c r="P7" s="171"/>
      <c r="Q7" s="171"/>
      <c r="R7" s="171"/>
      <c r="S7" s="171"/>
      <c r="T7" s="171"/>
      <c r="U7" s="135"/>
      <c r="V7" s="171"/>
      <c r="W7" s="171"/>
    </row>
    <row r="8" spans="1:23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55">
        <v>21</v>
      </c>
      <c r="V8" s="48">
        <v>22</v>
      </c>
      <c r="W8" s="55">
        <v>23</v>
      </c>
    </row>
    <row r="9" spans="1:23" ht="21.75" customHeight="1">
      <c r="A9" s="23" t="s">
        <v>236</v>
      </c>
      <c r="B9" s="23" t="s">
        <v>237</v>
      </c>
      <c r="C9" s="23" t="s">
        <v>238</v>
      </c>
      <c r="D9" s="23" t="s">
        <v>69</v>
      </c>
      <c r="E9" s="23" t="s">
        <v>118</v>
      </c>
      <c r="F9" s="23" t="s">
        <v>119</v>
      </c>
      <c r="G9" s="23" t="s">
        <v>239</v>
      </c>
      <c r="H9" s="23" t="s">
        <v>240</v>
      </c>
      <c r="I9" s="6">
        <v>27048</v>
      </c>
      <c r="J9" s="6">
        <v>27048</v>
      </c>
      <c r="K9" s="6">
        <v>27048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23" t="s">
        <v>241</v>
      </c>
      <c r="B10" s="23" t="s">
        <v>242</v>
      </c>
      <c r="C10" s="23" t="s">
        <v>243</v>
      </c>
      <c r="D10" s="23" t="s">
        <v>69</v>
      </c>
      <c r="E10" s="23" t="s">
        <v>100</v>
      </c>
      <c r="F10" s="23" t="s">
        <v>101</v>
      </c>
      <c r="G10" s="23" t="s">
        <v>244</v>
      </c>
      <c r="H10" s="23" t="s">
        <v>241</v>
      </c>
      <c r="I10" s="6">
        <v>2874400</v>
      </c>
      <c r="J10" s="6"/>
      <c r="K10" s="6"/>
      <c r="L10" s="6"/>
      <c r="M10" s="6"/>
      <c r="N10" s="6"/>
      <c r="O10" s="6"/>
      <c r="P10" s="6"/>
      <c r="Q10" s="6"/>
      <c r="R10" s="6">
        <v>2874400</v>
      </c>
      <c r="S10" s="6"/>
      <c r="T10" s="6"/>
      <c r="U10" s="6"/>
      <c r="V10" s="6"/>
      <c r="W10" s="6">
        <v>2874400</v>
      </c>
    </row>
    <row r="11" spans="1:23" ht="21.75" customHeight="1">
      <c r="A11" s="23" t="s">
        <v>245</v>
      </c>
      <c r="B11" s="23" t="s">
        <v>246</v>
      </c>
      <c r="C11" s="23" t="s">
        <v>247</v>
      </c>
      <c r="D11" s="23" t="s">
        <v>69</v>
      </c>
      <c r="E11" s="23" t="s">
        <v>100</v>
      </c>
      <c r="F11" s="23" t="s">
        <v>101</v>
      </c>
      <c r="G11" s="23" t="s">
        <v>248</v>
      </c>
      <c r="H11" s="23" t="s">
        <v>249</v>
      </c>
      <c r="I11" s="6">
        <v>135429.12</v>
      </c>
      <c r="J11" s="6">
        <v>135429.12</v>
      </c>
      <c r="K11" s="6">
        <v>135429.12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1.75" customHeight="1">
      <c r="A12" s="23" t="s">
        <v>245</v>
      </c>
      <c r="B12" s="23" t="s">
        <v>246</v>
      </c>
      <c r="C12" s="23" t="s">
        <v>247</v>
      </c>
      <c r="D12" s="23" t="s">
        <v>69</v>
      </c>
      <c r="E12" s="23" t="s">
        <v>100</v>
      </c>
      <c r="F12" s="23" t="s">
        <v>101</v>
      </c>
      <c r="G12" s="23" t="s">
        <v>250</v>
      </c>
      <c r="H12" s="23" t="s">
        <v>251</v>
      </c>
      <c r="I12" s="6">
        <v>20044.8</v>
      </c>
      <c r="J12" s="6">
        <v>20044.8</v>
      </c>
      <c r="K12" s="6">
        <v>20044.8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1.75" customHeight="1">
      <c r="A13" s="23" t="s">
        <v>245</v>
      </c>
      <c r="B13" s="23" t="s">
        <v>246</v>
      </c>
      <c r="C13" s="23" t="s">
        <v>247</v>
      </c>
      <c r="D13" s="23" t="s">
        <v>69</v>
      </c>
      <c r="E13" s="23" t="s">
        <v>100</v>
      </c>
      <c r="F13" s="23" t="s">
        <v>101</v>
      </c>
      <c r="G13" s="23" t="s">
        <v>252</v>
      </c>
      <c r="H13" s="23" t="s">
        <v>253</v>
      </c>
      <c r="I13" s="6">
        <v>10045.44</v>
      </c>
      <c r="J13" s="6">
        <v>10045.44</v>
      </c>
      <c r="K13" s="6">
        <v>10045.44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1.75" customHeight="1">
      <c r="A14" s="23" t="s">
        <v>245</v>
      </c>
      <c r="B14" s="23" t="s">
        <v>254</v>
      </c>
      <c r="C14" s="23" t="s">
        <v>255</v>
      </c>
      <c r="D14" s="23" t="s">
        <v>69</v>
      </c>
      <c r="E14" s="23" t="s">
        <v>104</v>
      </c>
      <c r="F14" s="23" t="s">
        <v>105</v>
      </c>
      <c r="G14" s="23" t="s">
        <v>256</v>
      </c>
      <c r="H14" s="23" t="s">
        <v>257</v>
      </c>
      <c r="I14" s="6">
        <v>448</v>
      </c>
      <c r="J14" s="6">
        <v>448</v>
      </c>
      <c r="K14" s="6">
        <v>448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8.75" customHeight="1">
      <c r="A15" s="146" t="s">
        <v>174</v>
      </c>
      <c r="B15" s="166"/>
      <c r="C15" s="166"/>
      <c r="D15" s="166"/>
      <c r="E15" s="166"/>
      <c r="F15" s="166"/>
      <c r="G15" s="166"/>
      <c r="H15" s="113"/>
      <c r="I15" s="6">
        <v>3067415.36</v>
      </c>
      <c r="J15" s="6">
        <v>193015.36</v>
      </c>
      <c r="K15" s="6">
        <v>193015.36</v>
      </c>
      <c r="L15" s="6"/>
      <c r="M15" s="6"/>
      <c r="N15" s="6"/>
      <c r="O15" s="6"/>
      <c r="P15" s="6"/>
      <c r="Q15" s="6"/>
      <c r="R15" s="6">
        <v>2874400</v>
      </c>
      <c r="S15" s="6"/>
      <c r="T15" s="6"/>
      <c r="U15" s="6"/>
      <c r="V15" s="6"/>
      <c r="W15" s="6">
        <v>2874400</v>
      </c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15:H15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18"/>
  <sheetViews>
    <sheetView showZeros="0" topLeftCell="A4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3" t="s">
        <v>258</v>
      </c>
    </row>
    <row r="2" spans="1:10" ht="39.75" customHeight="1">
      <c r="A2" s="174" t="str">
        <f>"2026"&amp;"年部门项目支出绩效目标表"</f>
        <v>2026年部门项目支出绩效目标表</v>
      </c>
      <c r="B2" s="157"/>
      <c r="C2" s="157"/>
      <c r="D2" s="157"/>
      <c r="E2" s="157"/>
      <c r="F2" s="156"/>
      <c r="G2" s="157"/>
      <c r="H2" s="156"/>
      <c r="I2" s="156"/>
      <c r="J2" s="157"/>
    </row>
    <row r="3" spans="1:10" ht="17.25" customHeight="1">
      <c r="A3" s="158" t="str">
        <f>"单位名称："&amp;"宜良县清远小学"</f>
        <v>单位名称：宜良县清远小学</v>
      </c>
      <c r="B3" s="88"/>
      <c r="C3" s="88"/>
      <c r="D3" s="88"/>
      <c r="E3" s="88"/>
      <c r="F3" s="88"/>
      <c r="G3" s="88"/>
      <c r="H3" s="88"/>
    </row>
    <row r="4" spans="1:10" ht="44.25" customHeight="1">
      <c r="A4" s="54" t="s">
        <v>259</v>
      </c>
      <c r="B4" s="54" t="s">
        <v>260</v>
      </c>
      <c r="C4" s="54" t="s">
        <v>261</v>
      </c>
      <c r="D4" s="54" t="s">
        <v>262</v>
      </c>
      <c r="E4" s="54" t="s">
        <v>263</v>
      </c>
      <c r="F4" s="56" t="s">
        <v>264</v>
      </c>
      <c r="G4" s="54" t="s">
        <v>265</v>
      </c>
      <c r="H4" s="56" t="s">
        <v>266</v>
      </c>
      <c r="I4" s="56" t="s">
        <v>267</v>
      </c>
      <c r="J4" s="54" t="s">
        <v>268</v>
      </c>
    </row>
    <row r="5" spans="1:10" ht="18.75" customHeight="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48">
        <v>6</v>
      </c>
      <c r="G5" s="57">
        <v>7</v>
      </c>
      <c r="H5" s="48">
        <v>8</v>
      </c>
      <c r="I5" s="48">
        <v>9</v>
      </c>
      <c r="J5" s="57">
        <v>10</v>
      </c>
    </row>
    <row r="6" spans="1:10" ht="42" customHeight="1">
      <c r="A6" s="24" t="s">
        <v>69</v>
      </c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175" t="s">
        <v>247</v>
      </c>
      <c r="B7" s="176" t="s">
        <v>247</v>
      </c>
      <c r="C7" s="15" t="s">
        <v>269</v>
      </c>
      <c r="D7" s="15" t="s">
        <v>270</v>
      </c>
      <c r="E7" s="24" t="s">
        <v>247</v>
      </c>
      <c r="F7" s="15" t="s">
        <v>271</v>
      </c>
      <c r="G7" s="24" t="s">
        <v>272</v>
      </c>
      <c r="H7" s="15" t="s">
        <v>273</v>
      </c>
      <c r="I7" s="15" t="s">
        <v>274</v>
      </c>
      <c r="J7" s="24" t="s">
        <v>275</v>
      </c>
    </row>
    <row r="8" spans="1:10" ht="42" customHeight="1">
      <c r="A8" s="175" t="s">
        <v>247</v>
      </c>
      <c r="B8" s="176" t="s">
        <v>247</v>
      </c>
      <c r="C8" s="15" t="s">
        <v>276</v>
      </c>
      <c r="D8" s="15" t="s">
        <v>277</v>
      </c>
      <c r="E8" s="24" t="s">
        <v>247</v>
      </c>
      <c r="F8" s="15" t="s">
        <v>271</v>
      </c>
      <c r="G8" s="24" t="s">
        <v>272</v>
      </c>
      <c r="H8" s="15" t="s">
        <v>273</v>
      </c>
      <c r="I8" s="15" t="s">
        <v>274</v>
      </c>
      <c r="J8" s="24" t="s">
        <v>275</v>
      </c>
    </row>
    <row r="9" spans="1:10" ht="42" customHeight="1">
      <c r="A9" s="175" t="s">
        <v>247</v>
      </c>
      <c r="B9" s="176" t="s">
        <v>247</v>
      </c>
      <c r="C9" s="15" t="s">
        <v>278</v>
      </c>
      <c r="D9" s="15" t="s">
        <v>279</v>
      </c>
      <c r="E9" s="24" t="s">
        <v>247</v>
      </c>
      <c r="F9" s="15" t="s">
        <v>271</v>
      </c>
      <c r="G9" s="24" t="s">
        <v>280</v>
      </c>
      <c r="H9" s="15" t="s">
        <v>273</v>
      </c>
      <c r="I9" s="15" t="s">
        <v>274</v>
      </c>
      <c r="J9" s="24" t="s">
        <v>275</v>
      </c>
    </row>
    <row r="10" spans="1:10" ht="42" customHeight="1">
      <c r="A10" s="175" t="s">
        <v>238</v>
      </c>
      <c r="B10" s="176" t="s">
        <v>281</v>
      </c>
      <c r="C10" s="15" t="s">
        <v>269</v>
      </c>
      <c r="D10" s="15" t="s">
        <v>270</v>
      </c>
      <c r="E10" s="24" t="s">
        <v>281</v>
      </c>
      <c r="F10" s="15" t="s">
        <v>271</v>
      </c>
      <c r="G10" s="24" t="s">
        <v>282</v>
      </c>
      <c r="H10" s="15" t="s">
        <v>273</v>
      </c>
      <c r="I10" s="15" t="s">
        <v>274</v>
      </c>
      <c r="J10" s="24" t="s">
        <v>281</v>
      </c>
    </row>
    <row r="11" spans="1:10" ht="42" customHeight="1">
      <c r="A11" s="175" t="s">
        <v>238</v>
      </c>
      <c r="B11" s="176" t="s">
        <v>281</v>
      </c>
      <c r="C11" s="15" t="s">
        <v>276</v>
      </c>
      <c r="D11" s="15" t="s">
        <v>277</v>
      </c>
      <c r="E11" s="24" t="s">
        <v>281</v>
      </c>
      <c r="F11" s="15" t="s">
        <v>271</v>
      </c>
      <c r="G11" s="24" t="s">
        <v>282</v>
      </c>
      <c r="H11" s="15" t="s">
        <v>273</v>
      </c>
      <c r="I11" s="15" t="s">
        <v>274</v>
      </c>
      <c r="J11" s="24" t="s">
        <v>281</v>
      </c>
    </row>
    <row r="12" spans="1:10" ht="42" customHeight="1">
      <c r="A12" s="175" t="s">
        <v>238</v>
      </c>
      <c r="B12" s="176" t="s">
        <v>281</v>
      </c>
      <c r="C12" s="15" t="s">
        <v>278</v>
      </c>
      <c r="D12" s="15" t="s">
        <v>279</v>
      </c>
      <c r="E12" s="24" t="s">
        <v>281</v>
      </c>
      <c r="F12" s="15" t="s">
        <v>271</v>
      </c>
      <c r="G12" s="24" t="s">
        <v>283</v>
      </c>
      <c r="H12" s="15" t="s">
        <v>273</v>
      </c>
      <c r="I12" s="15" t="s">
        <v>274</v>
      </c>
      <c r="J12" s="24" t="s">
        <v>281</v>
      </c>
    </row>
    <row r="13" spans="1:10" ht="42" customHeight="1">
      <c r="A13" s="175" t="s">
        <v>243</v>
      </c>
      <c r="B13" s="176" t="s">
        <v>284</v>
      </c>
      <c r="C13" s="15" t="s">
        <v>269</v>
      </c>
      <c r="D13" s="15" t="s">
        <v>270</v>
      </c>
      <c r="E13" s="24" t="s">
        <v>284</v>
      </c>
      <c r="F13" s="15" t="s">
        <v>271</v>
      </c>
      <c r="G13" s="24" t="s">
        <v>272</v>
      </c>
      <c r="H13" s="15" t="s">
        <v>273</v>
      </c>
      <c r="I13" s="15" t="s">
        <v>274</v>
      </c>
      <c r="J13" s="24" t="s">
        <v>284</v>
      </c>
    </row>
    <row r="14" spans="1:10" ht="42" customHeight="1">
      <c r="A14" s="175" t="s">
        <v>243</v>
      </c>
      <c r="B14" s="176" t="s">
        <v>284</v>
      </c>
      <c r="C14" s="15" t="s">
        <v>276</v>
      </c>
      <c r="D14" s="15" t="s">
        <v>277</v>
      </c>
      <c r="E14" s="24" t="s">
        <v>284</v>
      </c>
      <c r="F14" s="15" t="s">
        <v>271</v>
      </c>
      <c r="G14" s="24" t="s">
        <v>272</v>
      </c>
      <c r="H14" s="15" t="s">
        <v>273</v>
      </c>
      <c r="I14" s="15" t="s">
        <v>274</v>
      </c>
      <c r="J14" s="24" t="s">
        <v>284</v>
      </c>
    </row>
    <row r="15" spans="1:10" ht="42" customHeight="1">
      <c r="A15" s="175" t="s">
        <v>243</v>
      </c>
      <c r="B15" s="176" t="s">
        <v>284</v>
      </c>
      <c r="C15" s="15" t="s">
        <v>278</v>
      </c>
      <c r="D15" s="15" t="s">
        <v>285</v>
      </c>
      <c r="E15" s="24" t="s">
        <v>284</v>
      </c>
      <c r="F15" s="15" t="s">
        <v>271</v>
      </c>
      <c r="G15" s="24" t="s">
        <v>280</v>
      </c>
      <c r="H15" s="15" t="s">
        <v>273</v>
      </c>
      <c r="I15" s="15" t="s">
        <v>274</v>
      </c>
      <c r="J15" s="24" t="s">
        <v>284</v>
      </c>
    </row>
    <row r="16" spans="1:10" ht="42" customHeight="1">
      <c r="A16" s="175" t="s">
        <v>255</v>
      </c>
      <c r="B16" s="176" t="s">
        <v>255</v>
      </c>
      <c r="C16" s="15" t="s">
        <v>269</v>
      </c>
      <c r="D16" s="15" t="s">
        <v>270</v>
      </c>
      <c r="E16" s="24" t="s">
        <v>255</v>
      </c>
      <c r="F16" s="15" t="s">
        <v>271</v>
      </c>
      <c r="G16" s="24" t="s">
        <v>272</v>
      </c>
      <c r="H16" s="15" t="s">
        <v>273</v>
      </c>
      <c r="I16" s="15" t="s">
        <v>274</v>
      </c>
      <c r="J16" s="24" t="s">
        <v>255</v>
      </c>
    </row>
    <row r="17" spans="1:10" ht="42" customHeight="1">
      <c r="A17" s="175" t="s">
        <v>255</v>
      </c>
      <c r="B17" s="176" t="s">
        <v>255</v>
      </c>
      <c r="C17" s="15" t="s">
        <v>276</v>
      </c>
      <c r="D17" s="15" t="s">
        <v>277</v>
      </c>
      <c r="E17" s="24" t="s">
        <v>255</v>
      </c>
      <c r="F17" s="15" t="s">
        <v>271</v>
      </c>
      <c r="G17" s="24" t="s">
        <v>272</v>
      </c>
      <c r="H17" s="15" t="s">
        <v>273</v>
      </c>
      <c r="I17" s="15" t="s">
        <v>274</v>
      </c>
      <c r="J17" s="24" t="s">
        <v>255</v>
      </c>
    </row>
    <row r="18" spans="1:10" ht="42" customHeight="1">
      <c r="A18" s="175" t="s">
        <v>255</v>
      </c>
      <c r="B18" s="176" t="s">
        <v>255</v>
      </c>
      <c r="C18" s="15" t="s">
        <v>278</v>
      </c>
      <c r="D18" s="15" t="s">
        <v>279</v>
      </c>
      <c r="E18" s="24" t="s">
        <v>255</v>
      </c>
      <c r="F18" s="15" t="s">
        <v>271</v>
      </c>
      <c r="G18" s="24" t="s">
        <v>280</v>
      </c>
      <c r="H18" s="15" t="s">
        <v>273</v>
      </c>
      <c r="I18" s="15" t="s">
        <v>274</v>
      </c>
      <c r="J18" s="24" t="s">
        <v>255</v>
      </c>
    </row>
  </sheetData>
  <mergeCells count="10">
    <mergeCell ref="A13:A15"/>
    <mergeCell ref="B13:B15"/>
    <mergeCell ref="A16:A18"/>
    <mergeCell ref="B16:B18"/>
    <mergeCell ref="A2:J2"/>
    <mergeCell ref="A3:H3"/>
    <mergeCell ref="A7:A9"/>
    <mergeCell ref="B7:B9"/>
    <mergeCell ref="A10:A12"/>
    <mergeCell ref="B10:B12"/>
  </mergeCells>
  <phoneticPr fontId="17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2026-03-12T01:57:11Z</dcterms:modified>
</cp:coreProperties>
</file>