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585" windowWidth="27735" windowHeight="1411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44525"/>
</workbook>
</file>

<file path=xl/calcChain.xml><?xml version="1.0" encoding="utf-8"?>
<calcChain xmlns="http://schemas.openxmlformats.org/spreadsheetml/2006/main">
  <c r="A2" i="14" l="1"/>
  <c r="A2" i="13"/>
  <c r="G5" i="17"/>
  <c r="F5" i="17"/>
  <c r="E5" i="17"/>
  <c r="A3" i="17"/>
  <c r="A2" i="17"/>
  <c r="A3" i="16"/>
  <c r="A2" i="16"/>
  <c r="A3" i="15"/>
  <c r="A2" i="15"/>
  <c r="A3" i="14"/>
  <c r="A3" i="13"/>
  <c r="A3" i="12"/>
  <c r="A2" i="12"/>
  <c r="A3" i="11"/>
  <c r="A2" i="11"/>
  <c r="A3" i="10"/>
  <c r="A2" i="10"/>
  <c r="A3" i="9"/>
  <c r="A2" i="9"/>
  <c r="A3" i="8"/>
  <c r="A2" i="8"/>
  <c r="A3" i="7"/>
  <c r="A2" i="7"/>
  <c r="A3" i="6"/>
  <c r="A2" i="6"/>
  <c r="A3" i="5"/>
  <c r="A2" i="5"/>
  <c r="A3" i="4"/>
  <c r="A2" i="4"/>
  <c r="A3" i="3"/>
  <c r="A2" i="3"/>
  <c r="A3" i="2"/>
  <c r="A2" i="2"/>
  <c r="A3" i="1"/>
  <c r="A2" i="1"/>
</calcChain>
</file>

<file path=xl/sharedStrings.xml><?xml version="1.0" encoding="utf-8"?>
<sst xmlns="http://schemas.openxmlformats.org/spreadsheetml/2006/main" count="815" uniqueCount="359">
  <si>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</si>
  <si>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</si>
  <si>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</si>
  <si>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</si>
  <si>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</si>
  <si>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</si>
  <si>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</si>
  <si>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</si>
  <si>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</si>
  <si>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</si>
  <si>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</si>
  <si>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</si>
  <si>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</si>
  <si>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</si>
  <si>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</si>
  <si>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</si>
  <si>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</si>
  <si>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</si>
  <si>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</si>
  <si>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</si>
  <si>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</si>
  <si>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</si>
  <si>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</si>
  <si>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</si>
  <si>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</si>
  <si>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</si>
  <si>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</si>
  <si>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</si>
  <si>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</si>
  <si>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</si>
  <si>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</si>
  <si>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</si>
  <si>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</si>
  <si>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</si>
  <si>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</si>
  <si>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</si>
  <si>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</si>
  <si>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</si>
  <si>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</si>
  <si>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</si>
  <si>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</si>
  <si>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</si>
  <si>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</si>
  <si>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</si>
  <si>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</si>
  <si>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</si>
  <si>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</si>
  <si>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</si>
  <si>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</si>
  <si>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</si>
  <si>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</si>
  <si>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</si>
  <si>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</si>
  <si>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</si>
  <si>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</si>
  <si>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</si>
  <si>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</si>
  <si>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</si>
  <si>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</si>
  <si>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</si>
  <si>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</si>
  <si>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</si>
  <si>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</si>
  <si>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</si>
  <si>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</si>
  <si>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</si>
  <si>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</si>
  <si>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</si>
  <si>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105026</t>
  </si>
  <si>
    <t>宜良县耿家营民族中学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</si>
  <si>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</si>
  <si>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</si>
  <si>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</si>
  <si>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</si>
  <si>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</si>
  <si>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</si>
  <si>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</si>
  <si>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</si>
  <si>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</si>
  <si>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</si>
  <si>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</si>
  <si>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</si>
  <si>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</si>
  <si>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</si>
  <si>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</si>
  <si>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</si>
  <si>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</si>
  <si>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</si>
  <si>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</si>
  <si>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</si>
  <si>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</si>
  <si>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</si>
  <si>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</si>
  <si>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</si>
  <si>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</si>
  <si>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</si>
  <si>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</si>
  <si>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</si>
  <si>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</si>
  <si>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</si>
  <si>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</si>
  <si>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</si>
  <si>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</si>
  <si>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</si>
  <si>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</si>
  <si>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</si>
  <si>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</si>
  <si>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</si>
  <si>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</si>
  <si>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</si>
  <si>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</si>
  <si>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</si>
  <si>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</si>
  <si>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</si>
  <si>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</si>
  <si>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</si>
  <si>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</si>
  <si>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</si>
  <si>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</si>
  <si>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</si>
  <si>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</si>
  <si>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</si>
  <si>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</si>
  <si>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</si>
  <si>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</si>
  <si>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</si>
  <si>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</si>
  <si>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</si>
  <si>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</si>
  <si>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</si>
  <si>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</si>
  <si>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</si>
  <si>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</si>
  <si>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</si>
  <si>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</si>
  <si>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</si>
  <si>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</si>
  <si>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</si>
  <si>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</si>
  <si>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</si>
  <si>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</si>
  <si>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</si>
  <si>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</si>
  <si>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</si>
  <si>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</si>
  <si>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</si>
  <si>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</si>
  <si>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</si>
  <si>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</si>
  <si>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</si>
  <si>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</si>
  <si>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</si>
  <si>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</si>
  <si>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</si>
  <si>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</si>
  <si>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</si>
  <si>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</si>
  <si>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</si>
  <si>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</si>
  <si>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</si>
  <si>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</si>
  <si>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</si>
  <si>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</si>
  <si>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</si>
  <si>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</si>
  <si>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</si>
  <si>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</si>
  <si>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</si>
  <si>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</si>
  <si>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</si>
  <si>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</si>
  <si>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</si>
  <si>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</si>
  <si>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</si>
  <si>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</si>
  <si>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</si>
  <si>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</si>
  <si>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</si>
  <si>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</si>
  <si>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</si>
  <si>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</si>
  <si>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</si>
  <si>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</si>
  <si>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</si>
  <si>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</si>
  <si>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</si>
  <si>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</si>
  <si>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</si>
  <si>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</si>
  <si>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</si>
  <si>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</si>
  <si>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</si>
  <si>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</si>
  <si>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</si>
  <si>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</si>
  <si>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</si>
  <si>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宜良县教育体育局</t>
  </si>
  <si>
    <t>530125210000000001618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</si>
  <si>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</si>
  <si>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</si>
  <si>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</si>
  <si>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</si>
  <si>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</si>
  <si>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</si>
  <si>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</si>
  <si>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</si>
  <si>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</si>
  <si>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530125210000000001619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</si>
  <si>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</si>
  <si>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</si>
  <si>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</si>
  <si>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</si>
  <si>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</si>
  <si>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</si>
  <si>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</si>
  <si>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</si>
  <si>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</si>
  <si>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</si>
  <si>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</si>
  <si>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530125210000000001620</t>
  </si>
  <si>
    <t>30113</t>
  </si>
  <si>
    <t>530125231100001264761</t>
  </si>
  <si>
    <t>离退休人员支出</t>
  </si>
  <si>
    <t>30305</t>
  </si>
  <si>
    <t>生活补助</t>
  </si>
  <si>
    <t>530125261100005056788</t>
  </si>
  <si>
    <t>事业人员绩效奖励</t>
  </si>
  <si>
    <t>预算05-1表</t>
  </si>
  <si>
    <t>项目分类</t>
  </si>
  <si>
    <t>项目单位</t>
  </si>
  <si>
    <t>本年拨款</t>
  </si>
  <si>
    <t>其中：本次下达</t>
  </si>
  <si>
    <t>其他工资福利支出</t>
  </si>
  <si>
    <t>530125261100005023453</t>
  </si>
  <si>
    <t>义务教育（寄宿制初中）课后服务费经费</t>
  </si>
  <si>
    <t>30199</t>
  </si>
  <si>
    <t>其他公用支出</t>
  </si>
  <si>
    <t>530125261100005055172</t>
  </si>
  <si>
    <t>城乡义务教育初中公用经费</t>
  </si>
  <si>
    <t>30206</t>
  </si>
  <si>
    <t>电费</t>
  </si>
  <si>
    <t>530125261100005055240</t>
  </si>
  <si>
    <t>义务教育寄宿制学生生均公用经费</t>
  </si>
  <si>
    <t>30207</t>
  </si>
  <si>
    <t>邮电费</t>
  </si>
  <si>
    <t>530125261100005055262</t>
  </si>
  <si>
    <t>特殊教育学校公用经费</t>
  </si>
  <si>
    <t>30201</t>
  </si>
  <si>
    <t>办公费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</si>
  <si>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</si>
  <si>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</si>
  <si>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</si>
  <si>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</si>
  <si>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</si>
  <si>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</si>
  <si>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</si>
  <si>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</si>
  <si>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</si>
  <si>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</si>
  <si>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</si>
  <si>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2026年义务教育寄宿制学生生均公用经费合计4819.2元。</t>
  </si>
  <si>
    <t>产出指标</t>
  </si>
  <si>
    <t>数量指标</t>
  </si>
  <si>
    <t>寄宿学生人数</t>
  </si>
  <si>
    <t>=</t>
  </si>
  <si>
    <t>251</t>
  </si>
  <si>
    <t>人</t>
  </si>
  <si>
    <t>定量指标</t>
  </si>
  <si>
    <t>效益指标</t>
  </si>
  <si>
    <t>可持续影响</t>
  </si>
  <si>
    <t>长期持续</t>
  </si>
  <si>
    <t>100</t>
  </si>
  <si>
    <t>%</t>
  </si>
  <si>
    <t>满意度指标</t>
  </si>
  <si>
    <t>服务对象满意度</t>
  </si>
  <si>
    <t>师生满意度</t>
  </si>
  <si>
    <t>&gt;=</t>
  </si>
  <si>
    <t>95</t>
  </si>
  <si>
    <t>全县义务教育学校全面开展课后服务，有需求的学生全部参加课后服务，课后服务时间全部达标。2022年，建立健全课后服务管理机制、经费和人员保障机制、引入第三方非学科类培训机构补充机制；2026年底，形成有特色、高质量的课后服务体系，全面育人水平明显提高，助推学生过重作业负担和校外培训负担，家庭教育支出和家长精力负担明显减轻。</t>
  </si>
  <si>
    <t>学生人数</t>
  </si>
  <si>
    <t>240</t>
  </si>
  <si>
    <t>学生、家长满意度</t>
  </si>
  <si>
    <t>城乡义务教育初中公用经费15100.16元。</t>
  </si>
  <si>
    <t>享受人数</t>
  </si>
  <si>
    <t>2026年特殊教育学校公用经费合计448元。</t>
  </si>
  <si>
    <t>特殊学生人数</t>
  </si>
  <si>
    <t>1人</t>
  </si>
  <si>
    <t>享受学生满意度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</si>
  <si>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</si>
  <si>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</si>
  <si>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</si>
  <si>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</si>
  <si>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</si>
  <si>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</si>
  <si>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</si>
  <si>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</si>
  <si>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</si>
  <si>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</si>
  <si>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</si>
  <si>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</si>
  <si>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</si>
  <si>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</si>
  <si>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</si>
  <si>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</si>
  <si>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</si>
  <si>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</si>
  <si>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</si>
  <si>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</si>
  <si>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</si>
  <si>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</si>
  <si>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</si>
  <si>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</si>
  <si>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</si>
  <si>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</si>
  <si>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</si>
  <si>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</si>
  <si>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</si>
  <si>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</si>
  <si>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</si>
  <si>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</si>
  <si>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</si>
  <si>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</si>
  <si>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</si>
  <si>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</si>
  <si>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</si>
  <si>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</si>
  <si>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</si>
  <si>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</si>
  <si>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</si>
  <si>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</si>
  <si>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</si>
  <si>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</si>
  <si>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</si>
  <si>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</si>
  <si>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</si>
  <si>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</si>
  <si>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</si>
  <si>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</si>
  <si>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</si>
  <si>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</si>
  <si>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</si>
  <si>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</si>
  <si>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</si>
  <si>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</si>
  <si>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216 其他公用支出</t>
  </si>
  <si>
    <t>本级</t>
  </si>
  <si>
    <t/>
  </si>
  <si>
    <r>
      <t>说明：宜良县耿家营民族中学2026</t>
    </r>
    <r>
      <rPr>
        <sz val="11"/>
        <color theme="1"/>
        <rFont val="宋体"/>
        <family val="3"/>
        <charset val="134"/>
        <scheme val="minor"/>
      </rPr>
      <t>年一般公共预算财政拨款“三公”经费预算合计0</t>
    </r>
    <r>
      <rPr>
        <sz val="11"/>
        <color theme="1"/>
        <rFont val="宋体"/>
        <family val="3"/>
        <charset val="134"/>
        <scheme val="minor"/>
      </rPr>
      <t>.00</t>
    </r>
    <r>
      <rPr>
        <sz val="11"/>
        <color theme="1"/>
        <rFont val="宋体"/>
        <family val="3"/>
        <charset val="134"/>
        <scheme val="minor"/>
      </rPr>
      <t>元，较上年增加0</t>
    </r>
    <r>
      <rPr>
        <sz val="11"/>
        <color theme="1"/>
        <rFont val="宋体"/>
        <family val="3"/>
        <charset val="134"/>
        <scheme val="minor"/>
      </rPr>
      <t>.00</t>
    </r>
    <r>
      <rPr>
        <sz val="11"/>
        <color theme="1"/>
        <rFont val="宋体"/>
        <family val="3"/>
        <charset val="134"/>
        <scheme val="minor"/>
      </rPr>
      <t>元，增长0</t>
    </r>
    <r>
      <rPr>
        <sz val="11"/>
        <color theme="1"/>
        <rFont val="宋体"/>
        <family val="3"/>
        <charset val="134"/>
        <scheme val="minor"/>
      </rPr>
      <t>.00</t>
    </r>
    <r>
      <rPr>
        <sz val="11"/>
        <color theme="1"/>
        <rFont val="宋体"/>
        <family val="3"/>
        <charset val="134"/>
        <scheme val="minor"/>
      </rPr>
      <t>%，具体变动情况如下：
（一）因公出国（境）费
宜良县耿家营民族中学2026年因公出国（境）费预算为</t>
    </r>
    <r>
      <rPr>
        <sz val="11"/>
        <color theme="1"/>
        <rFont val="宋体"/>
        <family val="3"/>
        <charset val="134"/>
        <scheme val="minor"/>
      </rPr>
      <t>.0</t>
    </r>
    <r>
      <rPr>
        <sz val="11"/>
        <color theme="1"/>
        <rFont val="宋体"/>
        <family val="3"/>
        <charset val="134"/>
        <scheme val="minor"/>
      </rPr>
      <t>0元，较上年增加0</t>
    </r>
    <r>
      <rPr>
        <sz val="11"/>
        <color theme="1"/>
        <rFont val="宋体"/>
        <family val="3"/>
        <charset val="134"/>
        <scheme val="minor"/>
      </rPr>
      <t>.00</t>
    </r>
    <r>
      <rPr>
        <sz val="11"/>
        <color theme="1"/>
        <rFont val="宋体"/>
        <family val="3"/>
        <charset val="134"/>
        <scheme val="minor"/>
      </rPr>
      <t>元，增长0</t>
    </r>
    <r>
      <rPr>
        <sz val="11"/>
        <color theme="1"/>
        <rFont val="宋体"/>
        <family val="3"/>
        <charset val="134"/>
        <scheme val="minor"/>
      </rPr>
      <t>.00</t>
    </r>
    <r>
      <rPr>
        <sz val="11"/>
        <color theme="1"/>
        <rFont val="宋体"/>
        <family val="3"/>
        <charset val="134"/>
        <scheme val="minor"/>
      </rPr>
      <t>%，共计安排因公出国（境）团组0个，因公出国（境）0人次。
较上年无变化。
（二）公务接待费
宜良县耿家营民族中学2026年公务接待费预算为0</t>
    </r>
    <r>
      <rPr>
        <sz val="11"/>
        <color theme="1"/>
        <rFont val="宋体"/>
        <family val="3"/>
        <charset val="134"/>
        <scheme val="minor"/>
      </rPr>
      <t>.00</t>
    </r>
    <r>
      <rPr>
        <sz val="11"/>
        <color theme="1"/>
        <rFont val="宋体"/>
        <family val="3"/>
        <charset val="134"/>
        <scheme val="minor"/>
      </rPr>
      <t>元，较上年增加0</t>
    </r>
    <r>
      <rPr>
        <sz val="11"/>
        <color theme="1"/>
        <rFont val="宋体"/>
        <family val="3"/>
        <charset val="134"/>
        <scheme val="minor"/>
      </rPr>
      <t>.00</t>
    </r>
    <r>
      <rPr>
        <sz val="11"/>
        <color theme="1"/>
        <rFont val="宋体"/>
        <family val="3"/>
        <charset val="134"/>
        <scheme val="minor"/>
      </rPr>
      <t>元，增长0</t>
    </r>
    <r>
      <rPr>
        <sz val="11"/>
        <color theme="1"/>
        <rFont val="宋体"/>
        <family val="3"/>
        <charset val="134"/>
        <scheme val="minor"/>
      </rPr>
      <t>.00</t>
    </r>
    <r>
      <rPr>
        <sz val="11"/>
        <color theme="1"/>
        <rFont val="宋体"/>
        <family val="3"/>
        <charset val="134"/>
        <scheme val="minor"/>
      </rPr>
      <t>%，国内公务接待批次为0次，共计接待0人次。
较上年无变化。
（三）公务用车购置及运行维护费
宜良县耿家营民族中学2026年公务用车购置及运行维护费为0</t>
    </r>
    <r>
      <rPr>
        <sz val="11"/>
        <color theme="1"/>
        <rFont val="宋体"/>
        <family val="3"/>
        <charset val="134"/>
        <scheme val="minor"/>
      </rPr>
      <t>.00</t>
    </r>
    <r>
      <rPr>
        <sz val="11"/>
        <color theme="1"/>
        <rFont val="宋体"/>
        <family val="3"/>
        <charset val="134"/>
        <scheme val="minor"/>
      </rPr>
      <t>元，较上年增加0</t>
    </r>
    <r>
      <rPr>
        <sz val="11"/>
        <color theme="1"/>
        <rFont val="宋体"/>
        <family val="3"/>
        <charset val="134"/>
        <scheme val="minor"/>
      </rPr>
      <t>.00</t>
    </r>
    <r>
      <rPr>
        <sz val="11"/>
        <color theme="1"/>
        <rFont val="宋体"/>
        <family val="3"/>
        <charset val="134"/>
        <scheme val="minor"/>
      </rPr>
      <t>元，增长0</t>
    </r>
    <r>
      <rPr>
        <sz val="11"/>
        <color theme="1"/>
        <rFont val="宋体"/>
        <family val="3"/>
        <charset val="134"/>
        <scheme val="minor"/>
      </rPr>
      <t>.00</t>
    </r>
    <r>
      <rPr>
        <sz val="11"/>
        <color theme="1"/>
        <rFont val="宋体"/>
        <family val="3"/>
        <charset val="134"/>
        <scheme val="minor"/>
      </rPr>
      <t>%。其中：公务用车购置费0</t>
    </r>
    <r>
      <rPr>
        <sz val="11"/>
        <color theme="1"/>
        <rFont val="宋体"/>
        <family val="3"/>
        <charset val="134"/>
        <scheme val="minor"/>
      </rPr>
      <t>.00</t>
    </r>
    <r>
      <rPr>
        <sz val="11"/>
        <color theme="1"/>
        <rFont val="宋体"/>
        <family val="3"/>
        <charset val="134"/>
        <scheme val="minor"/>
      </rPr>
      <t>元，较上年增加0</t>
    </r>
    <r>
      <rPr>
        <sz val="11"/>
        <color theme="1"/>
        <rFont val="宋体"/>
        <family val="3"/>
        <charset val="134"/>
        <scheme val="minor"/>
      </rPr>
      <t>.00</t>
    </r>
    <r>
      <rPr>
        <sz val="11"/>
        <color theme="1"/>
        <rFont val="宋体"/>
        <family val="3"/>
        <charset val="134"/>
        <scheme val="minor"/>
      </rPr>
      <t>元，增长0</t>
    </r>
    <r>
      <rPr>
        <sz val="11"/>
        <color theme="1"/>
        <rFont val="宋体"/>
        <family val="3"/>
        <charset val="134"/>
        <scheme val="minor"/>
      </rPr>
      <t>.00</t>
    </r>
    <r>
      <rPr>
        <sz val="11"/>
        <color theme="1"/>
        <rFont val="宋体"/>
        <family val="3"/>
        <charset val="134"/>
        <scheme val="minor"/>
      </rPr>
      <t>%；公务用车运行维护费0</t>
    </r>
    <r>
      <rPr>
        <sz val="11"/>
        <color theme="1"/>
        <rFont val="宋体"/>
        <family val="3"/>
        <charset val="134"/>
        <scheme val="minor"/>
      </rPr>
      <t>.00</t>
    </r>
    <r>
      <rPr>
        <sz val="11"/>
        <color theme="1"/>
        <rFont val="宋体"/>
        <family val="3"/>
        <charset val="134"/>
        <scheme val="minor"/>
      </rPr>
      <t>元，较上年增加0</t>
    </r>
    <r>
      <rPr>
        <sz val="11"/>
        <color theme="1"/>
        <rFont val="宋体"/>
        <family val="3"/>
        <charset val="134"/>
        <scheme val="minor"/>
      </rPr>
      <t>.00</t>
    </r>
    <r>
      <rPr>
        <sz val="11"/>
        <color theme="1"/>
        <rFont val="宋体"/>
        <family val="3"/>
        <charset val="134"/>
        <scheme val="minor"/>
      </rPr>
      <t>元，增长0</t>
    </r>
    <r>
      <rPr>
        <sz val="11"/>
        <color theme="1"/>
        <rFont val="宋体"/>
        <family val="3"/>
        <charset val="134"/>
        <scheme val="minor"/>
      </rPr>
      <t>.00</t>
    </r>
    <r>
      <rPr>
        <sz val="11"/>
        <color theme="1"/>
        <rFont val="宋体"/>
        <family val="3"/>
        <charset val="134"/>
        <scheme val="minor"/>
      </rPr>
      <t>%。共计购置公务用车0辆，年末公务用车保有量为辆。
较上年无变化。</t>
    </r>
    <phoneticPr fontId="16" type="noConversion"/>
  </si>
  <si>
    <r>
      <t>说明：“202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年我单位无政府性基金预算支出预算项目，本表为空”。</t>
    </r>
    <phoneticPr fontId="16" type="noConversion"/>
  </si>
  <si>
    <r>
      <t>说明：“202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年我单位无政府采购预算项目，本表为空”。</t>
    </r>
    <phoneticPr fontId="16" type="noConversion"/>
  </si>
  <si>
    <r>
      <t>说明：“202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年我单位无政府购买服务预算项目，本表为空”。</t>
    </r>
    <phoneticPr fontId="16" type="noConversion"/>
  </si>
  <si>
    <r>
      <t>说明：“202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年我单位无对下转移支付预算项目，本表为空”。</t>
    </r>
    <phoneticPr fontId="16" type="noConversion"/>
  </si>
  <si>
    <r>
      <t>说明：“202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年我单位无对下转移支付绩效目标预算项目，本表为空”。</t>
    </r>
    <phoneticPr fontId="16" type="noConversion"/>
  </si>
  <si>
    <r>
      <t>说明：“202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年我单位无新增资产配置预算项目，本表为空”。</t>
    </r>
    <phoneticPr fontId="16" type="noConversion"/>
  </si>
  <si>
    <r>
      <t>说明：“202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年我单位无上级转移支付补助项目支出预算项目，本表为空”。</t>
    </r>
    <phoneticPr fontId="16" type="noConversion"/>
  </si>
  <si>
    <t>机关事业单位职业年金缴费支出</t>
    <phoneticPr fontId="16" type="noConversion"/>
  </si>
  <si>
    <t>事业单位离退休</t>
    <phoneticPr fontId="16" type="noConversion"/>
  </si>
  <si>
    <t>其他工资福利支出</t>
    <phoneticPr fontId="16" type="noConversion"/>
  </si>
  <si>
    <r>
      <t>（四）“202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年我单位无一般公共预算“三公”经费支出预算项目，本表为空”。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</si>
</sst>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;\-#,##0.00;;@"/>
    <numFmt numFmtId="177" formatCode="#,##0;\-#,##0;;@"/>
    <numFmt numFmtId="178" formatCode="hh:mm:ss"/>
    <numFmt numFmtId="179" formatCode="yyyy\-mm\-dd"/>
    <numFmt numFmtId="180" formatCode="yyyy\-mm\-dd\ hh:mm:ss"/>
  </numFmts>
  <fonts count="19">
    <font>
      <sz val="11"/>
      <color theme="1"/>
      <name val="宋体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3.95"/>
      <color rgb="FF000000"/>
      <name val="宋体"/>
      <family val="3"/>
      <charset val="134"/>
    </font>
    <font>
      <sz val="10"/>
      <color rgb="FF000000"/>
      <name val="Arial"/>
      <family val="2"/>
    </font>
    <font>
      <sz val="9.75"/>
      <color rgb="FF000000"/>
      <name val="SimSun"/>
      <charset val="134"/>
    </font>
    <font>
      <sz val="9"/>
      <color theme="1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2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10"/>
      <color rgb="FFFFFFFF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8">
    <xf numFmtId="0" fontId="0" fillId="0" borderId="1"/>
    <xf numFmtId="176" fontId="1" fillId="0" borderId="2">
      <alignment horizontal="right" vertical="center"/>
    </xf>
    <xf numFmtId="49" fontId="1" fillId="0" borderId="2">
      <alignment horizontal="left" vertical="center" wrapText="1"/>
    </xf>
    <xf numFmtId="178" fontId="1" fillId="0" borderId="2">
      <alignment horizontal="right" vertical="center"/>
    </xf>
    <xf numFmtId="179" fontId="1" fillId="0" borderId="2">
      <alignment horizontal="right" vertical="center"/>
    </xf>
    <xf numFmtId="180" fontId="1" fillId="0" borderId="2">
      <alignment horizontal="right" vertical="center"/>
    </xf>
    <xf numFmtId="10" fontId="1" fillId="0" borderId="2">
      <alignment horizontal="right" vertical="center"/>
    </xf>
    <xf numFmtId="177" fontId="1" fillId="0" borderId="2">
      <alignment horizontal="right" vertical="center"/>
    </xf>
  </cellStyleXfs>
  <cellXfs count="239">
    <xf numFmtId="0" fontId="0" fillId="0" borderId="1" xfId="0" applyFont="1" applyBorder="1"/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176" fontId="7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2"/>
    </xf>
    <xf numFmtId="0" fontId="5" fillId="0" borderId="1" xfId="0" applyFont="1" applyBorder="1" applyProtection="1">
      <protection locked="0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right"/>
    </xf>
    <xf numFmtId="49" fontId="11" fillId="0" borderId="2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right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49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1" fillId="0" borderId="1" xfId="0" applyFont="1" applyBorder="1" applyProtection="1">
      <protection locked="0"/>
    </xf>
    <xf numFmtId="0" fontId="11" fillId="0" borderId="1" xfId="0" applyFont="1" applyBorder="1"/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 indent="1"/>
    </xf>
    <xf numFmtId="49" fontId="7" fillId="0" borderId="2" xfId="2" applyNumberFormat="1" applyFont="1" applyBorder="1">
      <alignment horizontal="left" vertical="center" wrapText="1"/>
    </xf>
    <xf numFmtId="49" fontId="2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right"/>
      <protection locked="0"/>
    </xf>
    <xf numFmtId="49" fontId="15" fillId="0" borderId="1" xfId="0" applyNumberFormat="1" applyFont="1" applyBorder="1" applyProtection="1">
      <protection locked="0"/>
    </xf>
    <xf numFmtId="0" fontId="11" fillId="0" borderId="3" xfId="0" applyFont="1" applyBorder="1" applyAlignment="1">
      <alignment horizontal="center" vertical="center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177" fontId="7" fillId="0" borderId="2" xfId="7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>
      <alignment wrapText="1"/>
    </xf>
    <xf numFmtId="0" fontId="3" fillId="0" borderId="1" xfId="0" applyFont="1" applyBorder="1" applyAlignment="1" applyProtection="1">
      <alignment horizontal="right" wrapText="1"/>
      <protection locked="0"/>
    </xf>
    <xf numFmtId="0" fontId="11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>
      <alignment horizontal="right" vertical="center" wrapText="1"/>
    </xf>
    <xf numFmtId="4" fontId="7" fillId="0" borderId="2" xfId="1" applyNumberFormat="1" applyFont="1" applyBorder="1">
      <alignment horizontal="right" vertical="center"/>
    </xf>
    <xf numFmtId="4" fontId="3" fillId="0" borderId="2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0" fillId="0" borderId="1" xfId="0" applyFont="1" applyBorder="1"/>
    <xf numFmtId="0" fontId="17" fillId="0" borderId="1" xfId="0" applyFont="1" applyBorder="1"/>
    <xf numFmtId="0" fontId="4" fillId="2" borderId="1" xfId="0" quotePrefix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right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14" fillId="0" borderId="1" xfId="0" quotePrefix="1" applyFont="1" applyBorder="1" applyAlignment="1">
      <alignment horizontal="center" vertical="center"/>
    </xf>
    <xf numFmtId="0" fontId="10" fillId="0" borderId="1" xfId="0" quotePrefix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right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4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Protection="1">
      <protection locked="0"/>
    </xf>
    <xf numFmtId="0" fontId="1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 applyProtection="1">
      <alignment horizontal="left" vertical="center"/>
      <protection locked="0"/>
    </xf>
    <xf numFmtId="4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>
      <alignment vertical="top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3" fillId="0" borderId="1" xfId="0" quotePrefix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</cellXfs>
  <cellStyles count="9">
    <cellStyle name="DateStyle" xfId="4"/>
    <cellStyle name="DateTimeStyle" xfId="5"/>
    <cellStyle name="IntegralNumberStyle" xfId="7"/>
    <cellStyle name="MoneyStyle" xfId="1"/>
    <cellStyle name="NumberStyle" xfId="1"/>
    <cellStyle name="PercentStyle" xfId="6"/>
    <cellStyle name="TextStyle" xfId="2"/>
    <cellStyle name="TimeStyle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36"/>
  <sheetViews>
    <sheetView showGridLines="0" showZeros="0" workbookViewId="0">
      <selection activeCell="B6" sqref="B6"/>
    </sheetView>
  </sheetViews>
  <sheetFormatPr defaultColWidth="8.625" defaultRowHeight="12.75" customHeight="1"/>
  <cols>
    <col min="1" max="4" width="41" customWidth="1"/>
  </cols>
  <sheetData>
    <row r="1" spans="1:4" ht="15" customHeight="1">
      <c r="A1" s="1"/>
      <c r="B1" s="1"/>
      <c r="C1" s="1"/>
      <c r="D1" s="2" t="s">
        <v>0</v>
      </c>
    </row>
    <row r="2" spans="1:4" ht="41.25" customHeight="1">
      <c r="A2" s="89" t="str">
        <f>"2026"&amp;"年部门财务收支预算总表"</f>
        <v>2026年部门财务收支预算总表</v>
      </c>
      <c r="B2" s="90"/>
      <c r="C2" s="90"/>
      <c r="D2" s="90"/>
    </row>
    <row r="3" spans="1:4" ht="17.25" customHeight="1">
      <c r="A3" s="91" t="str">
        <f>"单位名称："&amp;"宜良县耿家营民族中学"</f>
        <v>单位名称：宜良县耿家营民族中学</v>
      </c>
      <c r="B3" s="92"/>
      <c r="D3" s="3" t="s">
        <v>1</v>
      </c>
    </row>
    <row r="4" spans="1:4" ht="23.25" customHeight="1">
      <c r="A4" s="93" t="s">
        <v>2</v>
      </c>
      <c r="B4" s="94"/>
      <c r="C4" s="93" t="s">
        <v>3</v>
      </c>
      <c r="D4" s="94"/>
    </row>
    <row r="5" spans="1:4" ht="24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7.25" customHeight="1">
      <c r="A6" s="5" t="s">
        <v>7</v>
      </c>
      <c r="B6" s="6">
        <v>6806088.5300000003</v>
      </c>
      <c r="C6" s="5" t="s">
        <v>8</v>
      </c>
      <c r="D6" s="6"/>
    </row>
    <row r="7" spans="1:4" ht="17.25" customHeight="1">
      <c r="A7" s="5" t="s">
        <v>9</v>
      </c>
      <c r="B7" s="6"/>
      <c r="C7" s="5" t="s">
        <v>10</v>
      </c>
      <c r="D7" s="6"/>
    </row>
    <row r="8" spans="1:4" ht="17.25" customHeight="1">
      <c r="A8" s="5" t="s">
        <v>11</v>
      </c>
      <c r="B8" s="6"/>
      <c r="C8" s="7" t="s">
        <v>12</v>
      </c>
      <c r="D8" s="6"/>
    </row>
    <row r="9" spans="1:4" ht="17.25" customHeight="1">
      <c r="A9" s="5" t="s">
        <v>13</v>
      </c>
      <c r="B9" s="6"/>
      <c r="C9" s="7" t="s">
        <v>14</v>
      </c>
      <c r="D9" s="6"/>
    </row>
    <row r="10" spans="1:4" ht="17.25" customHeight="1">
      <c r="A10" s="5" t="s">
        <v>15</v>
      </c>
      <c r="B10" s="6">
        <v>192000</v>
      </c>
      <c r="C10" s="7" t="s">
        <v>16</v>
      </c>
      <c r="D10" s="6">
        <v>4913732.3600000003</v>
      </c>
    </row>
    <row r="11" spans="1:4" ht="17.25" customHeight="1">
      <c r="A11" s="5" t="s">
        <v>17</v>
      </c>
      <c r="B11" s="6"/>
      <c r="C11" s="7" t="s">
        <v>18</v>
      </c>
      <c r="D11" s="6"/>
    </row>
    <row r="12" spans="1:4" ht="17.25" customHeight="1">
      <c r="A12" s="5" t="s">
        <v>19</v>
      </c>
      <c r="B12" s="6"/>
      <c r="C12" s="8" t="s">
        <v>20</v>
      </c>
      <c r="D12" s="6"/>
    </row>
    <row r="13" spans="1:4" ht="17.25" customHeight="1">
      <c r="A13" s="5" t="s">
        <v>21</v>
      </c>
      <c r="B13" s="6"/>
      <c r="C13" s="8" t="s">
        <v>22</v>
      </c>
      <c r="D13" s="6">
        <v>1016679.2</v>
      </c>
    </row>
    <row r="14" spans="1:4" ht="17.25" customHeight="1">
      <c r="A14" s="5" t="s">
        <v>23</v>
      </c>
      <c r="B14" s="6"/>
      <c r="C14" s="8" t="s">
        <v>24</v>
      </c>
      <c r="D14" s="6">
        <v>586567.97</v>
      </c>
    </row>
    <row r="15" spans="1:4" ht="17.25" customHeight="1">
      <c r="A15" s="5" t="s">
        <v>25</v>
      </c>
      <c r="B15" s="6">
        <v>192000</v>
      </c>
      <c r="C15" s="8" t="s">
        <v>26</v>
      </c>
      <c r="D15" s="6"/>
    </row>
    <row r="16" spans="1:4" ht="17.25" customHeight="1">
      <c r="A16" s="9"/>
      <c r="B16" s="6"/>
      <c r="C16" s="8" t="s">
        <v>27</v>
      </c>
      <c r="D16" s="6"/>
    </row>
    <row r="17" spans="1:4" ht="17.25" customHeight="1">
      <c r="A17" s="10"/>
      <c r="B17" s="6"/>
      <c r="C17" s="8" t="s">
        <v>28</v>
      </c>
      <c r="D17" s="6"/>
    </row>
    <row r="18" spans="1:4" ht="17.25" customHeight="1">
      <c r="A18" s="10"/>
      <c r="B18" s="6"/>
      <c r="C18" s="8" t="s">
        <v>29</v>
      </c>
      <c r="D18" s="6"/>
    </row>
    <row r="19" spans="1:4" ht="17.25" customHeight="1">
      <c r="A19" s="10"/>
      <c r="B19" s="6"/>
      <c r="C19" s="8" t="s">
        <v>30</v>
      </c>
      <c r="D19" s="6"/>
    </row>
    <row r="20" spans="1:4" ht="17.25" customHeight="1">
      <c r="A20" s="10"/>
      <c r="B20" s="6"/>
      <c r="C20" s="8" t="s">
        <v>31</v>
      </c>
      <c r="D20" s="6"/>
    </row>
    <row r="21" spans="1:4" ht="17.25" customHeight="1">
      <c r="A21" s="10"/>
      <c r="B21" s="6"/>
      <c r="C21" s="8" t="s">
        <v>32</v>
      </c>
      <c r="D21" s="6"/>
    </row>
    <row r="22" spans="1:4" ht="17.25" customHeight="1">
      <c r="A22" s="10"/>
      <c r="B22" s="6"/>
      <c r="C22" s="8" t="s">
        <v>33</v>
      </c>
      <c r="D22" s="6"/>
    </row>
    <row r="23" spans="1:4" ht="17.25" customHeight="1">
      <c r="A23" s="10"/>
      <c r="B23" s="6"/>
      <c r="C23" s="8" t="s">
        <v>34</v>
      </c>
      <c r="D23" s="6"/>
    </row>
    <row r="24" spans="1:4" ht="17.25" customHeight="1">
      <c r="A24" s="10"/>
      <c r="B24" s="6"/>
      <c r="C24" s="8" t="s">
        <v>35</v>
      </c>
      <c r="D24" s="6">
        <v>481109</v>
      </c>
    </row>
    <row r="25" spans="1:4" ht="17.25" customHeight="1">
      <c r="A25" s="10"/>
      <c r="B25" s="6"/>
      <c r="C25" s="8" t="s">
        <v>36</v>
      </c>
      <c r="D25" s="6"/>
    </row>
    <row r="26" spans="1:4" ht="17.25" customHeight="1">
      <c r="A26" s="10"/>
      <c r="B26" s="6"/>
      <c r="C26" s="9" t="s">
        <v>37</v>
      </c>
      <c r="D26" s="6"/>
    </row>
    <row r="27" spans="1:4" ht="17.25" customHeight="1">
      <c r="A27" s="10"/>
      <c r="B27" s="6"/>
      <c r="C27" s="8" t="s">
        <v>38</v>
      </c>
      <c r="D27" s="6"/>
    </row>
    <row r="28" spans="1:4" ht="16.5" customHeight="1">
      <c r="A28" s="10"/>
      <c r="B28" s="6"/>
      <c r="C28" s="8" t="s">
        <v>39</v>
      </c>
      <c r="D28" s="6"/>
    </row>
    <row r="29" spans="1:4" ht="16.5" customHeight="1">
      <c r="A29" s="10"/>
      <c r="B29" s="6"/>
      <c r="C29" s="9" t="s">
        <v>40</v>
      </c>
      <c r="D29" s="6"/>
    </row>
    <row r="30" spans="1:4" ht="17.25" customHeight="1">
      <c r="A30" s="10"/>
      <c r="B30" s="6"/>
      <c r="C30" s="9" t="s">
        <v>41</v>
      </c>
      <c r="D30" s="6"/>
    </row>
    <row r="31" spans="1:4" ht="17.25" customHeight="1">
      <c r="A31" s="10"/>
      <c r="B31" s="6"/>
      <c r="C31" s="8" t="s">
        <v>42</v>
      </c>
      <c r="D31" s="6"/>
    </row>
    <row r="32" spans="1:4" ht="16.5" customHeight="1">
      <c r="A32" s="10" t="s">
        <v>43</v>
      </c>
      <c r="B32" s="6">
        <v>6998088.5300000003</v>
      </c>
      <c r="C32" s="10" t="s">
        <v>44</v>
      </c>
      <c r="D32" s="6">
        <v>6998088.5300000003</v>
      </c>
    </row>
    <row r="33" spans="1:4" ht="16.5" customHeight="1">
      <c r="A33" s="9" t="s">
        <v>45</v>
      </c>
      <c r="B33" s="6"/>
      <c r="C33" s="9" t="s">
        <v>46</v>
      </c>
      <c r="D33" s="6"/>
    </row>
    <row r="34" spans="1:4" ht="16.5" customHeight="1">
      <c r="A34" s="8" t="s">
        <v>47</v>
      </c>
      <c r="B34" s="6"/>
      <c r="C34" s="8" t="s">
        <v>47</v>
      </c>
      <c r="D34" s="6"/>
    </row>
    <row r="35" spans="1:4" ht="16.5" customHeight="1">
      <c r="A35" s="8" t="s">
        <v>48</v>
      </c>
      <c r="B35" s="6"/>
      <c r="C35" s="8" t="s">
        <v>48</v>
      </c>
      <c r="D35" s="6"/>
    </row>
    <row r="36" spans="1:4" ht="16.5" customHeight="1">
      <c r="A36" s="11" t="s">
        <v>49</v>
      </c>
      <c r="B36" s="6">
        <v>6998088.5300000003</v>
      </c>
      <c r="C36" s="11" t="s">
        <v>50</v>
      </c>
      <c r="D36" s="6">
        <v>6998088.5300000003</v>
      </c>
    </row>
  </sheetData>
  <mergeCells count="4">
    <mergeCell ref="A2:D2"/>
    <mergeCell ref="A3:B3"/>
    <mergeCell ref="A4:B4"/>
    <mergeCell ref="C4:D4"/>
  </mergeCells>
  <phoneticPr fontId="16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10"/>
  <sheetViews>
    <sheetView showZeros="0" workbookViewId="0">
      <selection activeCell="C19" sqref="C19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59">
        <v>1</v>
      </c>
      <c r="B1" s="60">
        <v>0</v>
      </c>
      <c r="C1" s="59">
        <v>1</v>
      </c>
      <c r="D1" s="29"/>
      <c r="E1" s="29"/>
      <c r="F1" s="52" t="s">
        <v>288</v>
      </c>
    </row>
    <row r="2" spans="1:6" ht="42" customHeight="1">
      <c r="A2" s="188" t="str">
        <f>"2026"&amp;"年部门政府性基金预算支出预算表"</f>
        <v>2026年部门政府性基金预算支出预算表</v>
      </c>
      <c r="B2" s="189" t="s">
        <v>289</v>
      </c>
      <c r="C2" s="190"/>
      <c r="D2" s="126"/>
      <c r="E2" s="126"/>
      <c r="F2" s="126"/>
    </row>
    <row r="3" spans="1:6" ht="13.5" customHeight="1">
      <c r="A3" s="159" t="str">
        <f>"单位名称："&amp;"宜良县耿家营民族中学"</f>
        <v>单位名称：宜良县耿家营民族中学</v>
      </c>
      <c r="B3" s="159" t="s">
        <v>290</v>
      </c>
      <c r="C3" s="194"/>
      <c r="D3" s="29"/>
      <c r="E3" s="29"/>
      <c r="F3" s="52" t="s">
        <v>1</v>
      </c>
    </row>
    <row r="4" spans="1:6" ht="19.5" customHeight="1">
      <c r="A4" s="136" t="s">
        <v>179</v>
      </c>
      <c r="B4" s="192" t="s">
        <v>71</v>
      </c>
      <c r="C4" s="136" t="s">
        <v>72</v>
      </c>
      <c r="D4" s="171" t="s">
        <v>291</v>
      </c>
      <c r="E4" s="134"/>
      <c r="F4" s="135"/>
    </row>
    <row r="5" spans="1:6" ht="18.75" customHeight="1">
      <c r="A5" s="165"/>
      <c r="B5" s="193"/>
      <c r="C5" s="165"/>
      <c r="D5" s="61" t="s">
        <v>54</v>
      </c>
      <c r="E5" s="46" t="s">
        <v>74</v>
      </c>
      <c r="F5" s="61" t="s">
        <v>75</v>
      </c>
    </row>
    <row r="6" spans="1:6" ht="18.75" customHeight="1">
      <c r="A6" s="56">
        <v>1</v>
      </c>
      <c r="B6" s="62" t="s">
        <v>82</v>
      </c>
      <c r="C6" s="56">
        <v>3</v>
      </c>
      <c r="D6" s="32">
        <v>4</v>
      </c>
      <c r="E6" s="32">
        <v>5</v>
      </c>
      <c r="F6" s="32">
        <v>6</v>
      </c>
    </row>
    <row r="7" spans="1:6" ht="21" customHeight="1">
      <c r="A7" s="15"/>
      <c r="B7" s="15"/>
      <c r="C7" s="15"/>
      <c r="D7" s="6"/>
      <c r="E7" s="6"/>
      <c r="F7" s="6"/>
    </row>
    <row r="8" spans="1:6" ht="21" customHeight="1">
      <c r="A8" s="15"/>
      <c r="B8" s="15"/>
      <c r="C8" s="15"/>
      <c r="D8" s="6"/>
      <c r="E8" s="6"/>
      <c r="F8" s="6"/>
    </row>
    <row r="9" spans="1:6" ht="18.75" customHeight="1">
      <c r="A9" s="98" t="s">
        <v>170</v>
      </c>
      <c r="B9" s="98" t="s">
        <v>170</v>
      </c>
      <c r="C9" s="191" t="s">
        <v>170</v>
      </c>
      <c r="D9" s="6"/>
      <c r="E9" s="6"/>
      <c r="F9" s="6"/>
    </row>
    <row r="10" spans="1:6" ht="14.25" customHeight="1">
      <c r="A10" s="88" t="s">
        <v>348</v>
      </c>
    </row>
  </sheetData>
  <mergeCells count="7">
    <mergeCell ref="A2:F2"/>
    <mergeCell ref="A9:C9"/>
    <mergeCell ref="D4:F4"/>
    <mergeCell ref="B4:B5"/>
    <mergeCell ref="C4:C5"/>
    <mergeCell ref="A4:A5"/>
    <mergeCell ref="A3:C3"/>
  </mergeCells>
  <phoneticPr fontId="16" type="noConversion"/>
  <printOptions horizontalCentered="1"/>
  <pageMargins left="0.37" right="0.37" top="0.56000000000000005" bottom="0.56000000000000005" header="0.48" footer="0.48"/>
  <pageSetup paperSize="9" scale="98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Q12"/>
  <sheetViews>
    <sheetView showZeros="0" workbookViewId="0">
      <selection activeCell="B18" sqref="B18"/>
    </sheetView>
  </sheetViews>
  <sheetFormatPr defaultColWidth="9.125" defaultRowHeight="14.25" customHeight="1"/>
  <cols>
    <col min="1" max="1" width="32.625" customWidth="1"/>
    <col min="2" max="2" width="21.75" customWidth="1"/>
    <col min="3" max="3" width="35.25" customWidth="1"/>
    <col min="4" max="4" width="7.75" customWidth="1"/>
    <col min="5" max="5" width="11.125" customWidth="1"/>
    <col min="6" max="6" width="13.25" customWidth="1"/>
    <col min="7" max="16" width="20" customWidth="1"/>
    <col min="17" max="17" width="19.875" customWidth="1"/>
  </cols>
  <sheetData>
    <row r="1" spans="1:17" ht="15.75" customHeight="1">
      <c r="P1" s="43"/>
      <c r="Q1" s="43" t="s">
        <v>292</v>
      </c>
    </row>
    <row r="2" spans="1:17" ht="41.25" customHeight="1">
      <c r="A2" s="203" t="str">
        <f>"2026"&amp;"年部门政府采购预算表"</f>
        <v>2026年部门政府采购预算表</v>
      </c>
      <c r="B2" s="158"/>
      <c r="C2" s="158"/>
      <c r="D2" s="158"/>
      <c r="E2" s="158"/>
      <c r="F2" s="158"/>
      <c r="G2" s="158"/>
      <c r="H2" s="158"/>
      <c r="I2" s="158"/>
      <c r="J2" s="158"/>
      <c r="K2" s="157"/>
      <c r="L2" s="158"/>
      <c r="M2" s="158"/>
      <c r="N2" s="157"/>
      <c r="O2" s="158"/>
      <c r="P2" s="157"/>
      <c r="Q2" s="157"/>
    </row>
    <row r="3" spans="1:17" ht="18.75" customHeight="1">
      <c r="A3" s="150" t="str">
        <f>"单位名称："&amp;"宜良县耿家营民族中学"</f>
        <v>单位名称：宜良县耿家营民族中学</v>
      </c>
      <c r="B3" s="206"/>
      <c r="C3" s="206"/>
      <c r="D3" s="206"/>
      <c r="E3" s="206"/>
      <c r="F3" s="206"/>
      <c r="G3" s="45"/>
      <c r="H3" s="45"/>
      <c r="I3" s="45"/>
      <c r="J3" s="45"/>
      <c r="P3" s="63"/>
      <c r="Q3" s="52" t="s">
        <v>1</v>
      </c>
    </row>
    <row r="4" spans="1:17" ht="15.75" customHeight="1">
      <c r="A4" s="177" t="s">
        <v>293</v>
      </c>
      <c r="B4" s="204" t="s">
        <v>294</v>
      </c>
      <c r="C4" s="204" t="s">
        <v>295</v>
      </c>
      <c r="D4" s="204" t="s">
        <v>296</v>
      </c>
      <c r="E4" s="204" t="s">
        <v>297</v>
      </c>
      <c r="F4" s="204" t="s">
        <v>298</v>
      </c>
      <c r="G4" s="205" t="s">
        <v>186</v>
      </c>
      <c r="H4" s="205"/>
      <c r="I4" s="205"/>
      <c r="J4" s="205"/>
      <c r="K4" s="169"/>
      <c r="L4" s="205"/>
      <c r="M4" s="205"/>
      <c r="N4" s="166"/>
      <c r="O4" s="205"/>
      <c r="P4" s="169"/>
      <c r="Q4" s="167"/>
    </row>
    <row r="5" spans="1:17" ht="17.25" customHeight="1">
      <c r="A5" s="178"/>
      <c r="B5" s="197"/>
      <c r="C5" s="197"/>
      <c r="D5" s="197"/>
      <c r="E5" s="197"/>
      <c r="F5" s="197"/>
      <c r="G5" s="197" t="s">
        <v>54</v>
      </c>
      <c r="H5" s="197" t="s">
        <v>57</v>
      </c>
      <c r="I5" s="197" t="s">
        <v>299</v>
      </c>
      <c r="J5" s="197" t="s">
        <v>300</v>
      </c>
      <c r="K5" s="207" t="s">
        <v>301</v>
      </c>
      <c r="L5" s="199" t="s">
        <v>302</v>
      </c>
      <c r="M5" s="199"/>
      <c r="N5" s="200"/>
      <c r="O5" s="199"/>
      <c r="P5" s="201"/>
      <c r="Q5" s="202"/>
    </row>
    <row r="6" spans="1:17" ht="54" customHeight="1">
      <c r="A6" s="179"/>
      <c r="B6" s="198"/>
      <c r="C6" s="198"/>
      <c r="D6" s="198"/>
      <c r="E6" s="198"/>
      <c r="F6" s="198"/>
      <c r="G6" s="198"/>
      <c r="H6" s="198" t="s">
        <v>56</v>
      </c>
      <c r="I6" s="198"/>
      <c r="J6" s="198"/>
      <c r="K6" s="208"/>
      <c r="L6" s="65" t="s">
        <v>56</v>
      </c>
      <c r="M6" s="65" t="s">
        <v>63</v>
      </c>
      <c r="N6" s="64" t="s">
        <v>64</v>
      </c>
      <c r="O6" s="65" t="s">
        <v>65</v>
      </c>
      <c r="P6" s="66" t="s">
        <v>66</v>
      </c>
      <c r="Q6" s="64" t="s">
        <v>67</v>
      </c>
    </row>
    <row r="7" spans="1:17" ht="18" customHeight="1">
      <c r="A7" s="67">
        <v>1</v>
      </c>
      <c r="B7" s="68">
        <v>2</v>
      </c>
      <c r="C7" s="67">
        <v>3</v>
      </c>
      <c r="D7" s="67">
        <v>4</v>
      </c>
      <c r="E7" s="68">
        <v>5</v>
      </c>
      <c r="F7" s="67">
        <v>6</v>
      </c>
      <c r="G7" s="67">
        <v>7</v>
      </c>
      <c r="H7" s="68">
        <v>8</v>
      </c>
      <c r="I7" s="67">
        <v>9</v>
      </c>
      <c r="J7" s="67">
        <v>10</v>
      </c>
      <c r="K7" s="68">
        <v>11</v>
      </c>
      <c r="L7" s="67">
        <v>12</v>
      </c>
      <c r="M7" s="67">
        <v>13</v>
      </c>
      <c r="N7" s="68">
        <v>14</v>
      </c>
      <c r="O7" s="67">
        <v>15</v>
      </c>
      <c r="P7" s="67">
        <v>16</v>
      </c>
      <c r="Q7" s="68">
        <v>17</v>
      </c>
    </row>
    <row r="8" spans="1:17" ht="21" customHeight="1">
      <c r="A8" s="69"/>
      <c r="B8" s="70"/>
      <c r="C8" s="70"/>
      <c r="D8" s="70"/>
      <c r="E8" s="71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ht="21" customHeight="1">
      <c r="A9" s="72"/>
      <c r="B9" s="70"/>
      <c r="C9" s="70"/>
      <c r="D9" s="70"/>
      <c r="E9" s="71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ht="21" customHeight="1">
      <c r="A10" s="72"/>
      <c r="B10" s="70"/>
      <c r="C10" s="70"/>
      <c r="D10" s="70"/>
      <c r="E10" s="71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ht="21" customHeight="1">
      <c r="A11" s="195" t="s">
        <v>170</v>
      </c>
      <c r="B11" s="196"/>
      <c r="C11" s="196"/>
      <c r="D11" s="196"/>
      <c r="E11" s="10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ht="14.25" customHeight="1">
      <c r="A12" s="88" t="s">
        <v>349</v>
      </c>
    </row>
  </sheetData>
  <mergeCells count="16">
    <mergeCell ref="A11:E11"/>
    <mergeCell ref="H5:H6"/>
    <mergeCell ref="L5:Q5"/>
    <mergeCell ref="A2:Q2"/>
    <mergeCell ref="A4:A6"/>
    <mergeCell ref="B4:B6"/>
    <mergeCell ref="C4:C6"/>
    <mergeCell ref="D4:D6"/>
    <mergeCell ref="E4:E6"/>
    <mergeCell ref="F4:F6"/>
    <mergeCell ref="G4:Q4"/>
    <mergeCell ref="I5:I6"/>
    <mergeCell ref="J5:J6"/>
    <mergeCell ref="A3:F3"/>
    <mergeCell ref="K5:K6"/>
    <mergeCell ref="G5:G6"/>
  </mergeCells>
  <phoneticPr fontId="16" type="noConversion"/>
  <printOptions horizontalCentered="1"/>
  <pageMargins left="0.96" right="0.96" top="0.72" bottom="0.72" header="0" footer="0"/>
  <pageSetup paperSize="9" scale="6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N12"/>
  <sheetViews>
    <sheetView showZeros="0" workbookViewId="0">
      <selection activeCell="B16" sqref="B16"/>
    </sheetView>
  </sheetViews>
  <sheetFormatPr defaultColWidth="9.125" defaultRowHeight="14.25" customHeight="1"/>
  <cols>
    <col min="1" max="3" width="39.125" customWidth="1"/>
    <col min="4" max="12" width="20.375" customWidth="1"/>
    <col min="13" max="14" width="20.25" customWidth="1"/>
  </cols>
  <sheetData>
    <row r="1" spans="1:14" ht="16.5" customHeight="1">
      <c r="A1" s="73"/>
      <c r="B1" s="42"/>
      <c r="C1" s="42"/>
      <c r="D1" s="73"/>
      <c r="E1" s="73"/>
      <c r="F1" s="73"/>
      <c r="G1" s="73"/>
      <c r="H1" s="74"/>
      <c r="I1" s="73"/>
      <c r="J1" s="73"/>
      <c r="K1" s="42"/>
      <c r="L1" s="73"/>
      <c r="M1" s="75"/>
      <c r="N1" s="75" t="s">
        <v>303</v>
      </c>
    </row>
    <row r="2" spans="1:14" ht="41.25" customHeight="1">
      <c r="A2" s="212" t="str">
        <f>"2026"&amp;"年部门政府购买服务预算表"</f>
        <v>2026年部门政府购买服务预算表</v>
      </c>
      <c r="B2" s="157"/>
      <c r="C2" s="157"/>
      <c r="D2" s="213"/>
      <c r="E2" s="213"/>
      <c r="F2" s="213"/>
      <c r="G2" s="213"/>
      <c r="H2" s="214"/>
      <c r="I2" s="213"/>
      <c r="J2" s="213"/>
      <c r="K2" s="157"/>
      <c r="L2" s="213"/>
      <c r="M2" s="214"/>
      <c r="N2" s="157"/>
    </row>
    <row r="3" spans="1:14" ht="22.5" customHeight="1">
      <c r="A3" s="215" t="str">
        <f>"单位名称："&amp;"宜良县耿家营民族中学"</f>
        <v>单位名称：宜良县耿家营民族中学</v>
      </c>
      <c r="B3" s="216"/>
      <c r="C3" s="216"/>
      <c r="D3" s="76"/>
      <c r="E3" s="76"/>
      <c r="F3" s="76"/>
      <c r="G3" s="76"/>
      <c r="H3" s="74"/>
      <c r="I3" s="73"/>
      <c r="J3" s="73"/>
      <c r="K3" s="42"/>
      <c r="L3" s="73"/>
      <c r="M3" s="77"/>
      <c r="N3" s="75" t="s">
        <v>1</v>
      </c>
    </row>
    <row r="4" spans="1:14" ht="24" customHeight="1">
      <c r="A4" s="177" t="s">
        <v>293</v>
      </c>
      <c r="B4" s="210" t="s">
        <v>304</v>
      </c>
      <c r="C4" s="210" t="s">
        <v>305</v>
      </c>
      <c r="D4" s="205" t="s">
        <v>186</v>
      </c>
      <c r="E4" s="205"/>
      <c r="F4" s="205"/>
      <c r="G4" s="205"/>
      <c r="H4" s="169"/>
      <c r="I4" s="205"/>
      <c r="J4" s="205"/>
      <c r="K4" s="166"/>
      <c r="L4" s="205"/>
      <c r="M4" s="169"/>
      <c r="N4" s="167"/>
    </row>
    <row r="5" spans="1:14" ht="24" customHeight="1">
      <c r="A5" s="178"/>
      <c r="B5" s="211"/>
      <c r="C5" s="211"/>
      <c r="D5" s="197" t="s">
        <v>54</v>
      </c>
      <c r="E5" s="197" t="s">
        <v>57</v>
      </c>
      <c r="F5" s="197" t="s">
        <v>299</v>
      </c>
      <c r="G5" s="197" t="s">
        <v>300</v>
      </c>
      <c r="H5" s="207" t="s">
        <v>301</v>
      </c>
      <c r="I5" s="199" t="s">
        <v>302</v>
      </c>
      <c r="J5" s="199"/>
      <c r="K5" s="200"/>
      <c r="L5" s="199"/>
      <c r="M5" s="201"/>
      <c r="N5" s="202"/>
    </row>
    <row r="6" spans="1:14" ht="54" customHeight="1">
      <c r="A6" s="179"/>
      <c r="B6" s="202"/>
      <c r="C6" s="202"/>
      <c r="D6" s="198"/>
      <c r="E6" s="198" t="s">
        <v>56</v>
      </c>
      <c r="F6" s="198"/>
      <c r="G6" s="198"/>
      <c r="H6" s="208"/>
      <c r="I6" s="65" t="s">
        <v>56</v>
      </c>
      <c r="J6" s="65" t="s">
        <v>63</v>
      </c>
      <c r="K6" s="64" t="s">
        <v>64</v>
      </c>
      <c r="L6" s="65" t="s">
        <v>65</v>
      </c>
      <c r="M6" s="66" t="s">
        <v>66</v>
      </c>
      <c r="N6" s="64" t="s">
        <v>67</v>
      </c>
    </row>
    <row r="7" spans="1:14" ht="17.25" customHeight="1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spans="1:14" ht="21" customHeight="1">
      <c r="A8" s="69"/>
      <c r="B8" s="72"/>
      <c r="C8" s="72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21" customHeight="1">
      <c r="A9" s="72"/>
      <c r="B9" s="72"/>
      <c r="C9" s="72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ht="21" customHeight="1">
      <c r="A10" s="72"/>
      <c r="B10" s="72"/>
      <c r="C10" s="72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21" customHeight="1">
      <c r="A11" s="195" t="s">
        <v>170</v>
      </c>
      <c r="B11" s="209"/>
      <c r="C11" s="20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14.25" customHeight="1">
      <c r="A12" s="88" t="s">
        <v>350</v>
      </c>
    </row>
  </sheetData>
  <mergeCells count="13">
    <mergeCell ref="A11:C11"/>
    <mergeCell ref="E5:E6"/>
    <mergeCell ref="B4:B6"/>
    <mergeCell ref="C4:C6"/>
    <mergeCell ref="A2:N2"/>
    <mergeCell ref="A4:A6"/>
    <mergeCell ref="D4:N4"/>
    <mergeCell ref="F5:F6"/>
    <mergeCell ref="G5:G6"/>
    <mergeCell ref="A3:C3"/>
    <mergeCell ref="H5:H6"/>
    <mergeCell ref="D5:D6"/>
    <mergeCell ref="I5:N5"/>
  </mergeCells>
  <phoneticPr fontId="16" type="noConversion"/>
  <printOptions horizontalCentered="1"/>
  <pageMargins left="0.96" right="0.96" top="0.72" bottom="0.72" header="0" footer="0"/>
  <pageSetup paperSize="9" scale="6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Y9"/>
  <sheetViews>
    <sheetView showZeros="0" workbookViewId="0">
      <selection activeCell="B13" sqref="B13"/>
    </sheetView>
  </sheetViews>
  <sheetFormatPr defaultColWidth="9.125" defaultRowHeight="14.25" customHeight="1"/>
  <cols>
    <col min="1" max="1" width="37.75" customWidth="1"/>
    <col min="2" max="25" width="20" customWidth="1"/>
  </cols>
  <sheetData>
    <row r="1" spans="1:25" ht="17.25" customHeight="1">
      <c r="D1" s="27"/>
      <c r="W1" s="43"/>
      <c r="X1" s="43"/>
      <c r="Y1" s="43" t="s">
        <v>306</v>
      </c>
    </row>
    <row r="2" spans="1:25" ht="41.25" customHeight="1">
      <c r="A2" s="203" t="str">
        <f>"2026"&amp;"年对下转移支付预算表"</f>
        <v>2026年对下转移支付预算表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7"/>
      <c r="X2" s="157"/>
      <c r="Y2" s="157"/>
    </row>
    <row r="3" spans="1:25" ht="18" customHeight="1">
      <c r="A3" s="215" t="str">
        <f>"单位名称："&amp;"宜良县耿家营民族中学"</f>
        <v>单位名称：宜良县耿家营民族中学</v>
      </c>
      <c r="B3" s="217"/>
      <c r="C3" s="217"/>
      <c r="D3" s="218"/>
      <c r="E3" s="219"/>
      <c r="F3" s="219"/>
      <c r="G3" s="219"/>
      <c r="H3" s="219"/>
      <c r="I3" s="219"/>
      <c r="W3" s="63"/>
      <c r="X3" s="63"/>
      <c r="Y3" s="63" t="s">
        <v>1</v>
      </c>
    </row>
    <row r="4" spans="1:25" ht="19.5" customHeight="1">
      <c r="A4" s="184" t="s">
        <v>307</v>
      </c>
      <c r="B4" s="171" t="s">
        <v>186</v>
      </c>
      <c r="C4" s="134"/>
      <c r="D4" s="134"/>
      <c r="E4" s="171" t="s">
        <v>308</v>
      </c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66"/>
      <c r="X4" s="167"/>
      <c r="Y4" s="167"/>
    </row>
    <row r="5" spans="1:25" ht="40.5" customHeight="1">
      <c r="A5" s="137"/>
      <c r="B5" s="47" t="s">
        <v>54</v>
      </c>
      <c r="C5" s="53" t="s">
        <v>57</v>
      </c>
      <c r="D5" s="78" t="s">
        <v>299</v>
      </c>
      <c r="E5" s="39" t="s">
        <v>309</v>
      </c>
      <c r="F5" s="39" t="s">
        <v>310</v>
      </c>
      <c r="G5" s="39" t="s">
        <v>311</v>
      </c>
      <c r="H5" s="39" t="s">
        <v>312</v>
      </c>
      <c r="I5" s="39" t="s">
        <v>313</v>
      </c>
      <c r="J5" s="39" t="s">
        <v>314</v>
      </c>
      <c r="K5" s="39" t="s">
        <v>315</v>
      </c>
      <c r="L5" s="39" t="s">
        <v>316</v>
      </c>
      <c r="M5" s="39" t="s">
        <v>317</v>
      </c>
      <c r="N5" s="39" t="s">
        <v>318</v>
      </c>
      <c r="O5" s="39" t="s">
        <v>319</v>
      </c>
      <c r="P5" s="39" t="s">
        <v>320</v>
      </c>
      <c r="Q5" s="39" t="s">
        <v>321</v>
      </c>
      <c r="R5" s="39" t="s">
        <v>322</v>
      </c>
      <c r="S5" s="39" t="s">
        <v>323</v>
      </c>
      <c r="T5" s="39" t="s">
        <v>324</v>
      </c>
      <c r="U5" s="39" t="s">
        <v>325</v>
      </c>
      <c r="V5" s="39" t="s">
        <v>326</v>
      </c>
      <c r="W5" s="39" t="s">
        <v>327</v>
      </c>
      <c r="X5" s="79" t="s">
        <v>328</v>
      </c>
      <c r="Y5" s="79" t="s">
        <v>329</v>
      </c>
    </row>
    <row r="6" spans="1:25" ht="19.5" customHeight="1">
      <c r="A6" s="55">
        <v>1</v>
      </c>
      <c r="B6" s="55">
        <v>2</v>
      </c>
      <c r="C6" s="55">
        <v>3</v>
      </c>
      <c r="D6" s="36">
        <v>4</v>
      </c>
      <c r="E6" s="48">
        <v>5</v>
      </c>
      <c r="F6" s="55">
        <v>6</v>
      </c>
      <c r="G6" s="55">
        <v>7</v>
      </c>
      <c r="H6" s="36">
        <v>8</v>
      </c>
      <c r="I6" s="55">
        <v>9</v>
      </c>
      <c r="J6" s="55">
        <v>10</v>
      </c>
      <c r="K6" s="55">
        <v>11</v>
      </c>
      <c r="L6" s="36">
        <v>12</v>
      </c>
      <c r="M6" s="55">
        <v>13</v>
      </c>
      <c r="N6" s="55">
        <v>14</v>
      </c>
      <c r="O6" s="55">
        <v>15</v>
      </c>
      <c r="P6" s="36">
        <v>16</v>
      </c>
      <c r="Q6" s="55">
        <v>17</v>
      </c>
      <c r="R6" s="55">
        <v>18</v>
      </c>
      <c r="S6" s="55">
        <v>19</v>
      </c>
      <c r="T6" s="36">
        <v>20</v>
      </c>
      <c r="U6" s="36">
        <v>21</v>
      </c>
      <c r="V6" s="36">
        <v>22</v>
      </c>
      <c r="W6" s="48">
        <v>23</v>
      </c>
      <c r="X6" s="48">
        <v>24</v>
      </c>
      <c r="Y6" s="48">
        <v>25</v>
      </c>
    </row>
    <row r="7" spans="1:25" ht="19.5" customHeight="1">
      <c r="A7" s="24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9.5" customHeight="1">
      <c r="A8" s="23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4.25" customHeight="1">
      <c r="A9" s="88" t="s">
        <v>351</v>
      </c>
    </row>
  </sheetData>
  <mergeCells count="5">
    <mergeCell ref="A2:Y2"/>
    <mergeCell ref="A4:A5"/>
    <mergeCell ref="B4:D4"/>
    <mergeCell ref="A3:I3"/>
    <mergeCell ref="E4:Y4"/>
  </mergeCells>
  <phoneticPr fontId="16" type="noConversion"/>
  <printOptions horizontalCentered="1"/>
  <pageMargins left="0.96" right="0.96" top="0.72" bottom="0.72" header="0" footer="0"/>
  <pageSetup paperSize="9" scale="57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J8"/>
  <sheetViews>
    <sheetView showZeros="0" workbookViewId="0">
      <selection activeCell="A12" sqref="A12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43" t="s">
        <v>330</v>
      </c>
    </row>
    <row r="2" spans="1:10" ht="41.25" customHeight="1">
      <c r="A2" s="220" t="str">
        <f>"2026"&amp;"年对下转移支付绩效目标表"</f>
        <v>2026年对下转移支付绩效目标表</v>
      </c>
      <c r="B2" s="158"/>
      <c r="C2" s="158"/>
      <c r="D2" s="158"/>
      <c r="E2" s="158"/>
      <c r="F2" s="157"/>
      <c r="G2" s="158"/>
      <c r="H2" s="157"/>
      <c r="I2" s="157"/>
      <c r="J2" s="158"/>
    </row>
    <row r="3" spans="1:10" ht="17.25" customHeight="1">
      <c r="A3" s="159" t="str">
        <f>"单位名称："&amp;"宜良县耿家营民族中学"</f>
        <v>单位名称：宜良县耿家营民族中学</v>
      </c>
      <c r="B3" s="90"/>
      <c r="C3" s="90"/>
      <c r="D3" s="90"/>
      <c r="E3" s="90"/>
      <c r="F3" s="90"/>
      <c r="G3" s="90"/>
      <c r="H3" s="90"/>
    </row>
    <row r="4" spans="1:10" ht="44.25" customHeight="1">
      <c r="A4" s="54" t="s">
        <v>250</v>
      </c>
      <c r="B4" s="54" t="s">
        <v>251</v>
      </c>
      <c r="C4" s="54" t="s">
        <v>252</v>
      </c>
      <c r="D4" s="54" t="s">
        <v>253</v>
      </c>
      <c r="E4" s="54" t="s">
        <v>254</v>
      </c>
      <c r="F4" s="56" t="s">
        <v>255</v>
      </c>
      <c r="G4" s="54" t="s">
        <v>256</v>
      </c>
      <c r="H4" s="56" t="s">
        <v>257</v>
      </c>
      <c r="I4" s="56" t="s">
        <v>258</v>
      </c>
      <c r="J4" s="54" t="s">
        <v>259</v>
      </c>
    </row>
    <row r="5" spans="1:10" ht="14.25" customHeight="1">
      <c r="A5" s="54">
        <v>1</v>
      </c>
      <c r="B5" s="54">
        <v>2</v>
      </c>
      <c r="C5" s="54">
        <v>3</v>
      </c>
      <c r="D5" s="54">
        <v>4</v>
      </c>
      <c r="E5" s="54">
        <v>5</v>
      </c>
      <c r="F5" s="56">
        <v>6</v>
      </c>
      <c r="G5" s="54">
        <v>7</v>
      </c>
      <c r="H5" s="56">
        <v>8</v>
      </c>
      <c r="I5" s="56">
        <v>9</v>
      </c>
      <c r="J5" s="54">
        <v>10</v>
      </c>
    </row>
    <row r="6" spans="1:10" ht="42" customHeight="1">
      <c r="A6" s="24"/>
      <c r="B6" s="23"/>
      <c r="C6" s="23"/>
      <c r="D6" s="23"/>
      <c r="E6" s="58"/>
      <c r="F6" s="13"/>
      <c r="G6" s="58"/>
      <c r="H6" s="13"/>
      <c r="I6" s="13"/>
      <c r="J6" s="58"/>
    </row>
    <row r="7" spans="1:10" ht="42" customHeight="1">
      <c r="A7" s="24"/>
      <c r="B7" s="15"/>
      <c r="C7" s="15"/>
      <c r="D7" s="15"/>
      <c r="E7" s="24"/>
      <c r="F7" s="15"/>
      <c r="G7" s="24"/>
      <c r="H7" s="15"/>
      <c r="I7" s="15"/>
      <c r="J7" s="24"/>
    </row>
    <row r="8" spans="1:10" ht="23.25" customHeight="1">
      <c r="A8" s="88" t="s">
        <v>352</v>
      </c>
    </row>
  </sheetData>
  <mergeCells count="2">
    <mergeCell ref="A2:J2"/>
    <mergeCell ref="A3:H3"/>
  </mergeCells>
  <phoneticPr fontId="16" type="noConversion"/>
  <printOptions horizontalCentered="1"/>
  <pageMargins left="0.96" right="0.96" top="0.72" bottom="0.72" header="0" footer="0"/>
  <pageSetup paperSize="9" scale="69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H11"/>
  <sheetViews>
    <sheetView showZeros="0" workbookViewId="0">
      <selection activeCell="A14" sqref="A14"/>
    </sheetView>
  </sheetViews>
  <sheetFormatPr defaultColWidth="10.375" defaultRowHeight="14.25" customHeight="1"/>
  <cols>
    <col min="1" max="2" width="33.75" customWidth="1"/>
    <col min="3" max="3" width="45.625" customWidth="1"/>
    <col min="4" max="4" width="27.625" customWidth="1"/>
    <col min="5" max="5" width="21.75" customWidth="1"/>
    <col min="6" max="8" width="26.25" customWidth="1"/>
  </cols>
  <sheetData>
    <row r="1" spans="1:8" ht="14.25" customHeight="1">
      <c r="A1" s="229" t="s">
        <v>331</v>
      </c>
      <c r="B1" s="230"/>
      <c r="C1" s="231"/>
      <c r="D1" s="231"/>
      <c r="E1" s="231"/>
      <c r="F1" s="230"/>
      <c r="G1" s="230"/>
      <c r="H1" s="231"/>
    </row>
    <row r="2" spans="1:8" ht="41.25" customHeight="1">
      <c r="A2" s="112" t="str">
        <f>"2026"&amp;"年新增资产配置预算表"</f>
        <v>2026年新增资产配置预算表</v>
      </c>
      <c r="B2" s="149"/>
      <c r="C2" s="148"/>
      <c r="D2" s="148"/>
      <c r="E2" s="148"/>
      <c r="F2" s="149"/>
      <c r="G2" s="149"/>
      <c r="H2" s="148"/>
    </row>
    <row r="3" spans="1:8" ht="14.25" customHeight="1">
      <c r="A3" s="91" t="str">
        <f>"单位名称："&amp;"宜良县耿家营民族中学"</f>
        <v>单位名称：宜良县耿家营民族中学</v>
      </c>
      <c r="B3" s="232"/>
      <c r="C3" s="1"/>
      <c r="E3" s="37"/>
      <c r="F3" s="22"/>
      <c r="G3" s="22"/>
      <c r="H3" s="2" t="s">
        <v>1</v>
      </c>
    </row>
    <row r="4" spans="1:8" ht="28.5" customHeight="1">
      <c r="A4" s="152" t="s">
        <v>179</v>
      </c>
      <c r="B4" s="95" t="s">
        <v>332</v>
      </c>
      <c r="C4" s="152" t="s">
        <v>333</v>
      </c>
      <c r="D4" s="152" t="s">
        <v>334</v>
      </c>
      <c r="E4" s="152" t="s">
        <v>335</v>
      </c>
      <c r="F4" s="155" t="s">
        <v>336</v>
      </c>
      <c r="G4" s="233"/>
      <c r="H4" s="152"/>
    </row>
    <row r="5" spans="1:8" ht="21" customHeight="1">
      <c r="A5" s="95"/>
      <c r="B5" s="156"/>
      <c r="C5" s="154"/>
      <c r="D5" s="156"/>
      <c r="E5" s="156"/>
      <c r="F5" s="39" t="s">
        <v>297</v>
      </c>
      <c r="G5" s="39" t="s">
        <v>337</v>
      </c>
      <c r="H5" s="39" t="s">
        <v>338</v>
      </c>
    </row>
    <row r="6" spans="1:8" ht="17.25" customHeight="1">
      <c r="A6" s="17" t="s">
        <v>81</v>
      </c>
      <c r="B6" s="17">
        <v>2</v>
      </c>
      <c r="C6" s="58">
        <v>3</v>
      </c>
      <c r="D6" s="17">
        <v>4</v>
      </c>
      <c r="E6" s="80">
        <v>5</v>
      </c>
      <c r="F6" s="18">
        <v>6</v>
      </c>
      <c r="G6" s="58">
        <v>7</v>
      </c>
      <c r="H6" s="58">
        <v>8</v>
      </c>
    </row>
    <row r="7" spans="1:8" ht="19.5" customHeight="1">
      <c r="A7" s="19"/>
      <c r="B7" s="8"/>
      <c r="C7" s="24"/>
      <c r="D7" s="15"/>
      <c r="E7" s="18"/>
      <c r="F7" s="81"/>
      <c r="G7" s="82"/>
      <c r="H7" s="82"/>
    </row>
    <row r="8" spans="1:8" ht="19.5" customHeight="1">
      <c r="A8" s="19"/>
      <c r="B8" s="8"/>
      <c r="C8" s="24"/>
      <c r="D8" s="15"/>
      <c r="E8" s="18"/>
      <c r="F8" s="81"/>
      <c r="G8" s="82"/>
      <c r="H8" s="82"/>
    </row>
    <row r="9" spans="1:8" ht="19.5" customHeight="1">
      <c r="A9" s="227" t="s">
        <v>54</v>
      </c>
      <c r="B9" s="222"/>
      <c r="C9" s="223"/>
      <c r="D9" s="228"/>
      <c r="E9" s="228"/>
      <c r="F9" s="81"/>
      <c r="G9" s="82"/>
      <c r="H9" s="82"/>
    </row>
    <row r="10" spans="1:8" ht="19.5" customHeight="1">
      <c r="A10" s="221" t="s">
        <v>339</v>
      </c>
      <c r="B10" s="222"/>
      <c r="C10" s="223"/>
      <c r="D10" s="224"/>
      <c r="E10" s="224"/>
      <c r="F10" s="225"/>
      <c r="G10" s="226"/>
      <c r="H10" s="226"/>
    </row>
    <row r="11" spans="1:8" ht="14.25" customHeight="1">
      <c r="A11" s="88" t="s">
        <v>353</v>
      </c>
    </row>
  </sheetData>
  <mergeCells count="11">
    <mergeCell ref="A10:H10"/>
    <mergeCell ref="A9:E9"/>
    <mergeCell ref="A1:H1"/>
    <mergeCell ref="A2:H2"/>
    <mergeCell ref="A3:B3"/>
    <mergeCell ref="F4:H4"/>
    <mergeCell ref="E4:E5"/>
    <mergeCell ref="D4:D5"/>
    <mergeCell ref="C4:C5"/>
    <mergeCell ref="B4:B5"/>
    <mergeCell ref="A4:A5"/>
  </mergeCells>
  <phoneticPr fontId="16" type="noConversion"/>
  <pageMargins left="0.67" right="0.67" top="0.72" bottom="0.72" header="0.28000000000000003" footer="0.28000000000000003"/>
  <pageSetup paperSize="9" scale="0" fitToWidth="0" fitToHeight="0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11"/>
  <sheetViews>
    <sheetView showZeros="0" workbookViewId="0">
      <selection activeCell="C15" sqref="C15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51"/>
      <c r="E1" s="51"/>
      <c r="F1" s="51"/>
      <c r="G1" s="51"/>
      <c r="K1" s="43" t="s">
        <v>340</v>
      </c>
    </row>
    <row r="2" spans="1:11" ht="41.25" customHeight="1">
      <c r="A2" s="234" t="str">
        <f>"2026"&amp;"年上级转移支付补助项目支出预算表"</f>
        <v>2026年上级转移支付补助项目支出预算表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1" ht="13.5" customHeight="1">
      <c r="A3" s="159" t="str">
        <f>"单位名称："&amp;"宜良县耿家营民族中学"</f>
        <v>单位名称：宜良县耿家营民族中学</v>
      </c>
      <c r="B3" s="183"/>
      <c r="C3" s="183"/>
      <c r="D3" s="183"/>
      <c r="E3" s="183"/>
      <c r="F3" s="183"/>
      <c r="G3" s="183"/>
      <c r="H3" s="45"/>
      <c r="I3" s="45"/>
      <c r="J3" s="45"/>
      <c r="K3" s="63" t="s">
        <v>1</v>
      </c>
    </row>
    <row r="4" spans="1:11" ht="21.75" customHeight="1">
      <c r="A4" s="161" t="s">
        <v>228</v>
      </c>
      <c r="B4" s="161" t="s">
        <v>181</v>
      </c>
      <c r="C4" s="161" t="s">
        <v>229</v>
      </c>
      <c r="D4" s="177" t="s">
        <v>182</v>
      </c>
      <c r="E4" s="177" t="s">
        <v>183</v>
      </c>
      <c r="F4" s="177" t="s">
        <v>184</v>
      </c>
      <c r="G4" s="177" t="s">
        <v>185</v>
      </c>
      <c r="H4" s="184" t="s">
        <v>54</v>
      </c>
      <c r="I4" s="171" t="s">
        <v>341</v>
      </c>
      <c r="J4" s="134"/>
      <c r="K4" s="135"/>
    </row>
    <row r="5" spans="1:11" ht="21.75" customHeight="1">
      <c r="A5" s="162"/>
      <c r="B5" s="162"/>
      <c r="C5" s="162"/>
      <c r="D5" s="178"/>
      <c r="E5" s="178"/>
      <c r="F5" s="178"/>
      <c r="G5" s="178"/>
      <c r="H5" s="163"/>
      <c r="I5" s="177" t="s">
        <v>57</v>
      </c>
      <c r="J5" s="177" t="s">
        <v>58</v>
      </c>
      <c r="K5" s="177" t="s">
        <v>59</v>
      </c>
    </row>
    <row r="6" spans="1:11" ht="40.5" customHeight="1">
      <c r="A6" s="168"/>
      <c r="B6" s="168"/>
      <c r="C6" s="168"/>
      <c r="D6" s="179"/>
      <c r="E6" s="179"/>
      <c r="F6" s="179"/>
      <c r="G6" s="179"/>
      <c r="H6" s="137"/>
      <c r="I6" s="179" t="s">
        <v>56</v>
      </c>
      <c r="J6" s="179"/>
      <c r="K6" s="179"/>
    </row>
    <row r="7" spans="1:11" ht="15" customHeight="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48">
        <v>10</v>
      </c>
      <c r="K7" s="48">
        <v>11</v>
      </c>
    </row>
    <row r="8" spans="1:11" ht="18.75" customHeight="1">
      <c r="A8" s="24"/>
      <c r="B8" s="15"/>
      <c r="C8" s="24"/>
      <c r="D8" s="24"/>
      <c r="E8" s="24"/>
      <c r="F8" s="24"/>
      <c r="G8" s="24"/>
      <c r="H8" s="83"/>
      <c r="I8" s="84"/>
      <c r="J8" s="84"/>
      <c r="K8" s="83"/>
    </row>
    <row r="9" spans="1:11" ht="18.75" customHeight="1">
      <c r="A9" s="8"/>
      <c r="B9" s="15"/>
      <c r="C9" s="15"/>
      <c r="D9" s="15"/>
      <c r="E9" s="15"/>
      <c r="F9" s="15"/>
      <c r="G9" s="15"/>
      <c r="H9" s="85"/>
      <c r="I9" s="85"/>
      <c r="J9" s="85"/>
      <c r="K9" s="83"/>
    </row>
    <row r="10" spans="1:11" ht="18.75" customHeight="1">
      <c r="A10" s="174" t="s">
        <v>170</v>
      </c>
      <c r="B10" s="180"/>
      <c r="C10" s="180"/>
      <c r="D10" s="180"/>
      <c r="E10" s="180"/>
      <c r="F10" s="180"/>
      <c r="G10" s="115"/>
      <c r="H10" s="85"/>
      <c r="I10" s="85"/>
      <c r="J10" s="85"/>
      <c r="K10" s="83"/>
    </row>
    <row r="11" spans="1:11" ht="14.25" customHeight="1">
      <c r="A11" s="88" t="s">
        <v>354</v>
      </c>
    </row>
  </sheetData>
  <mergeCells count="15">
    <mergeCell ref="A10:G10"/>
    <mergeCell ref="I5:I6"/>
    <mergeCell ref="A2:K2"/>
    <mergeCell ref="E4:E6"/>
    <mergeCell ref="A4:A6"/>
    <mergeCell ref="B4:B6"/>
    <mergeCell ref="A3:G3"/>
    <mergeCell ref="K5:K6"/>
    <mergeCell ref="I4:K4"/>
    <mergeCell ref="C4:C6"/>
    <mergeCell ref="F4:F6"/>
    <mergeCell ref="G4:G6"/>
    <mergeCell ref="H4:H6"/>
    <mergeCell ref="J5:J6"/>
    <mergeCell ref="D4:D6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G12"/>
  <sheetViews>
    <sheetView showZeros="0" tabSelected="1" workbookViewId="0">
      <selection activeCell="B28" sqref="B28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51"/>
      <c r="G1" s="43" t="s">
        <v>342</v>
      </c>
    </row>
    <row r="2" spans="1:7" ht="41.25" customHeight="1">
      <c r="A2" s="158" t="str">
        <f>"2026"&amp;"年部门项目中期规划预算表"</f>
        <v>2026年部门项目中期规划预算表</v>
      </c>
      <c r="B2" s="158"/>
      <c r="C2" s="158"/>
      <c r="D2" s="158"/>
      <c r="E2" s="158"/>
      <c r="F2" s="158"/>
      <c r="G2" s="158"/>
    </row>
    <row r="3" spans="1:7" ht="13.5" customHeight="1">
      <c r="A3" s="159" t="str">
        <f>"单位名称："&amp;"宜良县耿家营民族中学"</f>
        <v>单位名称：宜良县耿家营民族中学</v>
      </c>
      <c r="B3" s="183"/>
      <c r="C3" s="183"/>
      <c r="D3" s="183"/>
      <c r="E3" s="45"/>
      <c r="F3" s="45"/>
      <c r="G3" s="63" t="s">
        <v>1</v>
      </c>
    </row>
    <row r="4" spans="1:7" ht="21.75" customHeight="1">
      <c r="A4" s="161" t="s">
        <v>229</v>
      </c>
      <c r="B4" s="161" t="s">
        <v>228</v>
      </c>
      <c r="C4" s="161" t="s">
        <v>181</v>
      </c>
      <c r="D4" s="177" t="s">
        <v>343</v>
      </c>
      <c r="E4" s="171" t="s">
        <v>57</v>
      </c>
      <c r="F4" s="134"/>
      <c r="G4" s="135"/>
    </row>
    <row r="5" spans="1:7" ht="21.75" customHeight="1">
      <c r="A5" s="162"/>
      <c r="B5" s="162"/>
      <c r="C5" s="162"/>
      <c r="D5" s="178"/>
      <c r="E5" s="235" t="str">
        <f>"2026"&amp;"年"</f>
        <v>2026年</v>
      </c>
      <c r="F5" s="177" t="str">
        <f>("2026"+1)&amp;"年"</f>
        <v>2027年</v>
      </c>
      <c r="G5" s="177" t="str">
        <f>("2026"+2)&amp;"年"</f>
        <v>2028年</v>
      </c>
    </row>
    <row r="6" spans="1:7" ht="40.5" customHeight="1">
      <c r="A6" s="168"/>
      <c r="B6" s="168"/>
      <c r="C6" s="168"/>
      <c r="D6" s="179"/>
      <c r="E6" s="137"/>
      <c r="F6" s="179" t="s">
        <v>56</v>
      </c>
      <c r="G6" s="179"/>
    </row>
    <row r="7" spans="1:7" ht="15" customHeight="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</row>
    <row r="8" spans="1:7" ht="17.25" customHeight="1">
      <c r="A8" s="15" t="s">
        <v>69</v>
      </c>
      <c r="B8" s="86"/>
      <c r="C8" s="86"/>
      <c r="D8" s="15"/>
      <c r="E8" s="85">
        <v>20367.36</v>
      </c>
      <c r="F8" s="85"/>
      <c r="G8" s="85"/>
    </row>
    <row r="9" spans="1:7" ht="18.75" customHeight="1">
      <c r="A9" s="15"/>
      <c r="B9" s="15" t="s">
        <v>344</v>
      </c>
      <c r="C9" s="15" t="s">
        <v>238</v>
      </c>
      <c r="D9" s="15" t="s">
        <v>345</v>
      </c>
      <c r="E9" s="85">
        <v>15100.16</v>
      </c>
      <c r="F9" s="85"/>
      <c r="G9" s="85"/>
    </row>
    <row r="10" spans="1:7" ht="18.75" customHeight="1">
      <c r="A10" s="50"/>
      <c r="B10" s="15" t="s">
        <v>344</v>
      </c>
      <c r="C10" s="15" t="s">
        <v>242</v>
      </c>
      <c r="D10" s="15" t="s">
        <v>345</v>
      </c>
      <c r="E10" s="85">
        <v>4819.2</v>
      </c>
      <c r="F10" s="85"/>
      <c r="G10" s="85"/>
    </row>
    <row r="11" spans="1:7" ht="18.75" customHeight="1">
      <c r="A11" s="50"/>
      <c r="B11" s="15" t="s">
        <v>344</v>
      </c>
      <c r="C11" s="15" t="s">
        <v>246</v>
      </c>
      <c r="D11" s="15" t="s">
        <v>345</v>
      </c>
      <c r="E11" s="85">
        <v>448</v>
      </c>
      <c r="F11" s="85"/>
      <c r="G11" s="85"/>
    </row>
    <row r="12" spans="1:7" ht="18.75" customHeight="1">
      <c r="A12" s="236" t="s">
        <v>54</v>
      </c>
      <c r="B12" s="237" t="s">
        <v>346</v>
      </c>
      <c r="C12" s="237"/>
      <c r="D12" s="238"/>
      <c r="E12" s="85">
        <v>20367.36</v>
      </c>
      <c r="F12" s="85"/>
      <c r="G12" s="85"/>
    </row>
  </sheetData>
  <mergeCells count="11">
    <mergeCell ref="A12:D12"/>
    <mergeCell ref="B4:B6"/>
    <mergeCell ref="C4:C6"/>
    <mergeCell ref="A4:A6"/>
    <mergeCell ref="G5:G6"/>
    <mergeCell ref="D4:D6"/>
    <mergeCell ref="A2:G2"/>
    <mergeCell ref="A3:D3"/>
    <mergeCell ref="F5:F6"/>
    <mergeCell ref="E5:E6"/>
    <mergeCell ref="E4:G4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S9"/>
  <sheetViews>
    <sheetView showGridLines="0" showZeros="0" workbookViewId="0">
      <selection activeCell="C22" sqref="C22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111" t="s">
        <v>51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1:19" ht="41.25" customHeight="1">
      <c r="A2" s="112" t="str">
        <f>"2026"&amp;"年部门收入预算表"</f>
        <v>2026年部门收入预算表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ht="17.25" customHeight="1">
      <c r="A3" s="91" t="str">
        <f>"单位名称："&amp;"宜良县耿家营民族中学"</f>
        <v>单位名称：宜良县耿家营民族中学</v>
      </c>
      <c r="B3" s="90"/>
      <c r="S3" s="1" t="s">
        <v>1</v>
      </c>
    </row>
    <row r="4" spans="1:19" ht="21.75" customHeight="1">
      <c r="A4" s="100" t="s">
        <v>52</v>
      </c>
      <c r="B4" s="103" t="s">
        <v>53</v>
      </c>
      <c r="C4" s="103" t="s">
        <v>54</v>
      </c>
      <c r="D4" s="97" t="s">
        <v>55</v>
      </c>
      <c r="E4" s="97"/>
      <c r="F4" s="97"/>
      <c r="G4" s="97"/>
      <c r="H4" s="97"/>
      <c r="I4" s="98"/>
      <c r="J4" s="97"/>
      <c r="K4" s="97"/>
      <c r="L4" s="97"/>
      <c r="M4" s="97"/>
      <c r="N4" s="99"/>
      <c r="O4" s="97" t="s">
        <v>45</v>
      </c>
      <c r="P4" s="97"/>
      <c r="Q4" s="97"/>
      <c r="R4" s="97"/>
      <c r="S4" s="99"/>
    </row>
    <row r="5" spans="1:19" ht="27" customHeight="1">
      <c r="A5" s="101"/>
      <c r="B5" s="104"/>
      <c r="C5" s="104"/>
      <c r="D5" s="104" t="s">
        <v>56</v>
      </c>
      <c r="E5" s="104" t="s">
        <v>57</v>
      </c>
      <c r="F5" s="104" t="s">
        <v>58</v>
      </c>
      <c r="G5" s="104" t="s">
        <v>59</v>
      </c>
      <c r="H5" s="104" t="s">
        <v>60</v>
      </c>
      <c r="I5" s="107" t="s">
        <v>61</v>
      </c>
      <c r="J5" s="108"/>
      <c r="K5" s="108"/>
      <c r="L5" s="108"/>
      <c r="M5" s="108"/>
      <c r="N5" s="109"/>
      <c r="O5" s="104" t="s">
        <v>56</v>
      </c>
      <c r="P5" s="104" t="s">
        <v>57</v>
      </c>
      <c r="Q5" s="104" t="s">
        <v>58</v>
      </c>
      <c r="R5" s="104" t="s">
        <v>59</v>
      </c>
      <c r="S5" s="104" t="s">
        <v>62</v>
      </c>
    </row>
    <row r="6" spans="1:19" ht="30" customHeight="1">
      <c r="A6" s="102"/>
      <c r="B6" s="105"/>
      <c r="C6" s="106"/>
      <c r="D6" s="106"/>
      <c r="E6" s="106"/>
      <c r="F6" s="106"/>
      <c r="G6" s="106"/>
      <c r="H6" s="106"/>
      <c r="I6" s="13" t="s">
        <v>56</v>
      </c>
      <c r="J6" s="12" t="s">
        <v>63</v>
      </c>
      <c r="K6" s="12" t="s">
        <v>64</v>
      </c>
      <c r="L6" s="12" t="s">
        <v>65</v>
      </c>
      <c r="M6" s="12" t="s">
        <v>66</v>
      </c>
      <c r="N6" s="12" t="s">
        <v>67</v>
      </c>
      <c r="O6" s="110"/>
      <c r="P6" s="110"/>
      <c r="Q6" s="110"/>
      <c r="R6" s="110"/>
      <c r="S6" s="106"/>
    </row>
    <row r="7" spans="1:19" ht="15" customHeight="1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3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</row>
    <row r="8" spans="1:19" ht="18" customHeight="1">
      <c r="A8" s="15" t="s">
        <v>68</v>
      </c>
      <c r="B8" s="15" t="s">
        <v>69</v>
      </c>
      <c r="C8" s="6">
        <v>6998088.5300000003</v>
      </c>
      <c r="D8" s="6">
        <v>6998088.5300000003</v>
      </c>
      <c r="E8" s="6">
        <v>6806088.5300000003</v>
      </c>
      <c r="F8" s="6"/>
      <c r="G8" s="6"/>
      <c r="H8" s="6"/>
      <c r="I8" s="6">
        <v>192000</v>
      </c>
      <c r="J8" s="6"/>
      <c r="K8" s="6"/>
      <c r="L8" s="6"/>
      <c r="M8" s="6"/>
      <c r="N8" s="6">
        <v>192000</v>
      </c>
      <c r="O8" s="6"/>
      <c r="P8" s="6"/>
      <c r="Q8" s="6"/>
      <c r="R8" s="6"/>
      <c r="S8" s="6"/>
    </row>
    <row r="9" spans="1:19" ht="18" customHeight="1">
      <c r="A9" s="95" t="s">
        <v>54</v>
      </c>
      <c r="B9" s="96"/>
      <c r="C9" s="6">
        <v>6998088.5300000003</v>
      </c>
      <c r="D9" s="6">
        <v>6998088.5300000003</v>
      </c>
      <c r="E9" s="6">
        <v>6806088.5300000003</v>
      </c>
      <c r="F9" s="6"/>
      <c r="G9" s="6"/>
      <c r="H9" s="6"/>
      <c r="I9" s="6">
        <v>192000</v>
      </c>
      <c r="J9" s="6"/>
      <c r="K9" s="6"/>
      <c r="L9" s="6"/>
      <c r="M9" s="6"/>
      <c r="N9" s="6">
        <v>192000</v>
      </c>
      <c r="O9" s="6"/>
      <c r="P9" s="6"/>
      <c r="Q9" s="6"/>
      <c r="R9" s="6"/>
      <c r="S9" s="6"/>
    </row>
  </sheetData>
  <mergeCells count="20">
    <mergeCell ref="R5:R6"/>
    <mergeCell ref="A1:S1"/>
    <mergeCell ref="A2:S2"/>
    <mergeCell ref="A3:B3"/>
    <mergeCell ref="A9:B9"/>
    <mergeCell ref="D4:N4"/>
    <mergeCell ref="O4:S4"/>
    <mergeCell ref="A4:A6"/>
    <mergeCell ref="B4:B6"/>
    <mergeCell ref="C4:C6"/>
    <mergeCell ref="D5:D6"/>
    <mergeCell ref="E5:E6"/>
    <mergeCell ref="F5:F6"/>
    <mergeCell ref="G5:G6"/>
    <mergeCell ref="H5:H6"/>
    <mergeCell ref="I5:N5"/>
    <mergeCell ref="S5:S6"/>
    <mergeCell ref="O5:O6"/>
    <mergeCell ref="P5:P6"/>
    <mergeCell ref="Q5:Q6"/>
  </mergeCells>
  <phoneticPr fontId="16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O25"/>
  <sheetViews>
    <sheetView showGridLines="0" showZeros="0" workbookViewId="0">
      <selection sqref="A1:O1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13" t="s">
        <v>70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5" ht="41.25" customHeight="1">
      <c r="A2" s="112" t="str">
        <f>"2026"&amp;"年部门支出预算表"</f>
        <v>2026年部门支出预算表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15" ht="17.25" customHeight="1">
      <c r="A3" s="91" t="str">
        <f>"单位名称："&amp;"宜良县耿家营民族中学"</f>
        <v>单位名称：宜良县耿家营民族中学</v>
      </c>
      <c r="B3" s="90"/>
      <c r="O3" s="1" t="s">
        <v>1</v>
      </c>
    </row>
    <row r="4" spans="1:15" ht="27" customHeight="1">
      <c r="A4" s="119" t="s">
        <v>71</v>
      </c>
      <c r="B4" s="119" t="s">
        <v>72</v>
      </c>
      <c r="C4" s="119" t="s">
        <v>54</v>
      </c>
      <c r="D4" s="121" t="s">
        <v>57</v>
      </c>
      <c r="E4" s="122"/>
      <c r="F4" s="125"/>
      <c r="G4" s="116" t="s">
        <v>58</v>
      </c>
      <c r="H4" s="116" t="s">
        <v>59</v>
      </c>
      <c r="I4" s="116" t="s">
        <v>73</v>
      </c>
      <c r="J4" s="121" t="s">
        <v>61</v>
      </c>
      <c r="K4" s="122"/>
      <c r="L4" s="122"/>
      <c r="M4" s="122"/>
      <c r="N4" s="123"/>
      <c r="O4" s="124"/>
    </row>
    <row r="5" spans="1:15" ht="42" customHeight="1">
      <c r="A5" s="120"/>
      <c r="B5" s="120"/>
      <c r="C5" s="117"/>
      <c r="D5" s="16" t="s">
        <v>56</v>
      </c>
      <c r="E5" s="16" t="s">
        <v>74</v>
      </c>
      <c r="F5" s="16" t="s">
        <v>75</v>
      </c>
      <c r="G5" s="117"/>
      <c r="H5" s="117"/>
      <c r="I5" s="118"/>
      <c r="J5" s="16" t="s">
        <v>56</v>
      </c>
      <c r="K5" s="4" t="s">
        <v>76</v>
      </c>
      <c r="L5" s="4" t="s">
        <v>77</v>
      </c>
      <c r="M5" s="4" t="s">
        <v>78</v>
      </c>
      <c r="N5" s="4" t="s">
        <v>79</v>
      </c>
      <c r="O5" s="4" t="s">
        <v>80</v>
      </c>
    </row>
    <row r="6" spans="1:15" ht="18" customHeight="1">
      <c r="A6" s="17" t="s">
        <v>81</v>
      </c>
      <c r="B6" s="17" t="s">
        <v>82</v>
      </c>
      <c r="C6" s="17" t="s">
        <v>83</v>
      </c>
      <c r="D6" s="18" t="s">
        <v>84</v>
      </c>
      <c r="E6" s="18" t="s">
        <v>85</v>
      </c>
      <c r="F6" s="18" t="s">
        <v>86</v>
      </c>
      <c r="G6" s="18" t="s">
        <v>87</v>
      </c>
      <c r="H6" s="18" t="s">
        <v>88</v>
      </c>
      <c r="I6" s="18" t="s">
        <v>89</v>
      </c>
      <c r="J6" s="18" t="s">
        <v>90</v>
      </c>
      <c r="K6" s="18" t="s">
        <v>91</v>
      </c>
      <c r="L6" s="18" t="s">
        <v>92</v>
      </c>
      <c r="M6" s="18" t="s">
        <v>93</v>
      </c>
      <c r="N6" s="17" t="s">
        <v>94</v>
      </c>
      <c r="O6" s="18" t="s">
        <v>95</v>
      </c>
    </row>
    <row r="7" spans="1:15" ht="21" customHeight="1">
      <c r="A7" s="19" t="s">
        <v>96</v>
      </c>
      <c r="B7" s="19" t="s">
        <v>97</v>
      </c>
      <c r="C7" s="6">
        <v>4913732.3600000003</v>
      </c>
      <c r="D7" s="6">
        <v>4721732.3600000003</v>
      </c>
      <c r="E7" s="6">
        <v>4701365</v>
      </c>
      <c r="F7" s="6">
        <v>20367.36</v>
      </c>
      <c r="G7" s="6"/>
      <c r="H7" s="6"/>
      <c r="I7" s="6"/>
      <c r="J7" s="6">
        <v>192000</v>
      </c>
      <c r="K7" s="6"/>
      <c r="L7" s="6"/>
      <c r="M7" s="6"/>
      <c r="N7" s="6"/>
      <c r="O7" s="6">
        <v>192000</v>
      </c>
    </row>
    <row r="8" spans="1:15" ht="21" customHeight="1">
      <c r="A8" s="20" t="s">
        <v>98</v>
      </c>
      <c r="B8" s="20" t="s">
        <v>99</v>
      </c>
      <c r="C8" s="6">
        <v>4913284.3600000003</v>
      </c>
      <c r="D8" s="6">
        <v>4721284.3600000003</v>
      </c>
      <c r="E8" s="6">
        <v>4701365</v>
      </c>
      <c r="F8" s="6">
        <v>19919.36</v>
      </c>
      <c r="G8" s="6"/>
      <c r="H8" s="6"/>
      <c r="I8" s="6"/>
      <c r="J8" s="6">
        <v>192000</v>
      </c>
      <c r="K8" s="6"/>
      <c r="L8" s="6"/>
      <c r="M8" s="6"/>
      <c r="N8" s="6"/>
      <c r="O8" s="6">
        <v>192000</v>
      </c>
    </row>
    <row r="9" spans="1:15" ht="21" customHeight="1">
      <c r="A9" s="21" t="s">
        <v>100</v>
      </c>
      <c r="B9" s="21" t="s">
        <v>101</v>
      </c>
      <c r="C9" s="6">
        <v>4913284.3600000003</v>
      </c>
      <c r="D9" s="6">
        <v>4721284.3600000003</v>
      </c>
      <c r="E9" s="6">
        <v>4701365</v>
      </c>
      <c r="F9" s="6">
        <v>19919.36</v>
      </c>
      <c r="G9" s="6"/>
      <c r="H9" s="6"/>
      <c r="I9" s="6"/>
      <c r="J9" s="6">
        <v>192000</v>
      </c>
      <c r="K9" s="6"/>
      <c r="L9" s="6"/>
      <c r="M9" s="6"/>
      <c r="N9" s="6"/>
      <c r="O9" s="6">
        <v>192000</v>
      </c>
    </row>
    <row r="10" spans="1:15" ht="21" customHeight="1">
      <c r="A10" s="20" t="s">
        <v>102</v>
      </c>
      <c r="B10" s="20" t="s">
        <v>103</v>
      </c>
      <c r="C10" s="6">
        <v>448</v>
      </c>
      <c r="D10" s="6">
        <v>448</v>
      </c>
      <c r="E10" s="6"/>
      <c r="F10" s="6">
        <v>448</v>
      </c>
      <c r="G10" s="6"/>
      <c r="H10" s="6"/>
      <c r="I10" s="6"/>
      <c r="J10" s="6"/>
      <c r="K10" s="6"/>
      <c r="L10" s="6"/>
      <c r="M10" s="6"/>
      <c r="N10" s="6"/>
      <c r="O10" s="6"/>
    </row>
    <row r="11" spans="1:15" ht="21" customHeight="1">
      <c r="A11" s="21" t="s">
        <v>104</v>
      </c>
      <c r="B11" s="21" t="s">
        <v>105</v>
      </c>
      <c r="C11" s="6">
        <v>448</v>
      </c>
      <c r="D11" s="6">
        <v>448</v>
      </c>
      <c r="E11" s="6"/>
      <c r="F11" s="6">
        <v>448</v>
      </c>
      <c r="G11" s="6"/>
      <c r="H11" s="6"/>
      <c r="I11" s="6"/>
      <c r="J11" s="6"/>
      <c r="K11" s="6"/>
      <c r="L11" s="6"/>
      <c r="M11" s="6"/>
      <c r="N11" s="6"/>
      <c r="O11" s="6"/>
    </row>
    <row r="12" spans="1:15" ht="21" customHeight="1">
      <c r="A12" s="19" t="s">
        <v>106</v>
      </c>
      <c r="B12" s="19" t="s">
        <v>107</v>
      </c>
      <c r="C12" s="6">
        <v>1016679.2</v>
      </c>
      <c r="D12" s="6">
        <v>1016679.2</v>
      </c>
      <c r="E12" s="6">
        <v>1016679.2</v>
      </c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21" customHeight="1">
      <c r="A13" s="20" t="s">
        <v>108</v>
      </c>
      <c r="B13" s="20" t="s">
        <v>109</v>
      </c>
      <c r="C13" s="6">
        <v>1016679.2</v>
      </c>
      <c r="D13" s="6">
        <v>1016679.2</v>
      </c>
      <c r="E13" s="6">
        <v>1016679.2</v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21" customHeight="1">
      <c r="A14" s="21" t="s">
        <v>110</v>
      </c>
      <c r="B14" s="21" t="s">
        <v>111</v>
      </c>
      <c r="C14" s="6">
        <v>115200</v>
      </c>
      <c r="D14" s="6">
        <v>115200</v>
      </c>
      <c r="E14" s="6">
        <v>115200</v>
      </c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21" customHeight="1">
      <c r="A15" s="21" t="s">
        <v>112</v>
      </c>
      <c r="B15" s="21" t="s">
        <v>113</v>
      </c>
      <c r="C15" s="6">
        <v>641479.19999999995</v>
      </c>
      <c r="D15" s="6">
        <v>641479.19999999995</v>
      </c>
      <c r="E15" s="6">
        <v>641479.19999999995</v>
      </c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21" customHeight="1">
      <c r="A16" s="21" t="s">
        <v>114</v>
      </c>
      <c r="B16" s="21" t="s">
        <v>115</v>
      </c>
      <c r="C16" s="6">
        <v>260000</v>
      </c>
      <c r="D16" s="6">
        <v>260000</v>
      </c>
      <c r="E16" s="6">
        <v>260000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21" customHeight="1">
      <c r="A17" s="19" t="s">
        <v>116</v>
      </c>
      <c r="B17" s="19" t="s">
        <v>117</v>
      </c>
      <c r="C17" s="6">
        <v>586567.97</v>
      </c>
      <c r="D17" s="6">
        <v>586567.97</v>
      </c>
      <c r="E17" s="6">
        <v>586567.97</v>
      </c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21" customHeight="1">
      <c r="A18" s="20" t="s">
        <v>118</v>
      </c>
      <c r="B18" s="20" t="s">
        <v>119</v>
      </c>
      <c r="C18" s="6">
        <v>586567.97</v>
      </c>
      <c r="D18" s="6">
        <v>586567.97</v>
      </c>
      <c r="E18" s="6">
        <v>586567.97</v>
      </c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21" customHeight="1">
      <c r="A19" s="21" t="s">
        <v>120</v>
      </c>
      <c r="B19" s="21" t="s">
        <v>121</v>
      </c>
      <c r="C19" s="6">
        <v>337650.36</v>
      </c>
      <c r="D19" s="6">
        <v>337650.36</v>
      </c>
      <c r="E19" s="6">
        <v>337650.36</v>
      </c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21" customHeight="1">
      <c r="A20" s="21" t="s">
        <v>122</v>
      </c>
      <c r="B20" s="21" t="s">
        <v>123</v>
      </c>
      <c r="C20" s="6">
        <v>234837.61</v>
      </c>
      <c r="D20" s="6">
        <v>234837.61</v>
      </c>
      <c r="E20" s="6">
        <v>234837.61</v>
      </c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21" customHeight="1">
      <c r="A21" s="21" t="s">
        <v>124</v>
      </c>
      <c r="B21" s="21" t="s">
        <v>125</v>
      </c>
      <c r="C21" s="6">
        <v>14080</v>
      </c>
      <c r="D21" s="6">
        <v>14080</v>
      </c>
      <c r="E21" s="6">
        <v>14080</v>
      </c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21" customHeight="1">
      <c r="A22" s="19" t="s">
        <v>126</v>
      </c>
      <c r="B22" s="19" t="s">
        <v>127</v>
      </c>
      <c r="C22" s="6">
        <v>481109</v>
      </c>
      <c r="D22" s="6">
        <v>481109</v>
      </c>
      <c r="E22" s="6">
        <v>481109</v>
      </c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21" customHeight="1">
      <c r="A23" s="20" t="s">
        <v>128</v>
      </c>
      <c r="B23" s="20" t="s">
        <v>129</v>
      </c>
      <c r="C23" s="6">
        <v>481109</v>
      </c>
      <c r="D23" s="6">
        <v>481109</v>
      </c>
      <c r="E23" s="6">
        <v>481109</v>
      </c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21" customHeight="1">
      <c r="A24" s="21" t="s">
        <v>130</v>
      </c>
      <c r="B24" s="21" t="s">
        <v>131</v>
      </c>
      <c r="C24" s="6">
        <v>481109</v>
      </c>
      <c r="D24" s="6">
        <v>481109</v>
      </c>
      <c r="E24" s="6">
        <v>481109</v>
      </c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21" customHeight="1">
      <c r="A25" s="114" t="s">
        <v>54</v>
      </c>
      <c r="B25" s="115"/>
      <c r="C25" s="6">
        <v>6998088.5300000003</v>
      </c>
      <c r="D25" s="6">
        <v>6806088.5300000003</v>
      </c>
      <c r="E25" s="6">
        <v>6785721.1699999999</v>
      </c>
      <c r="F25" s="6">
        <v>20367.36</v>
      </c>
      <c r="G25" s="6"/>
      <c r="H25" s="6"/>
      <c r="I25" s="6"/>
      <c r="J25" s="6">
        <v>192000</v>
      </c>
      <c r="K25" s="6"/>
      <c r="L25" s="6"/>
      <c r="M25" s="6"/>
      <c r="N25" s="6"/>
      <c r="O25" s="6">
        <v>192000</v>
      </c>
    </row>
  </sheetData>
  <mergeCells count="12">
    <mergeCell ref="A1:O1"/>
    <mergeCell ref="A2:O2"/>
    <mergeCell ref="A3:B3"/>
    <mergeCell ref="A25:B25"/>
    <mergeCell ref="G4:G5"/>
    <mergeCell ref="H4:H5"/>
    <mergeCell ref="I4:I5"/>
    <mergeCell ref="C4:C5"/>
    <mergeCell ref="A4:A5"/>
    <mergeCell ref="B4:B5"/>
    <mergeCell ref="J4:O4"/>
    <mergeCell ref="D4:F4"/>
  </mergeCells>
  <phoneticPr fontId="16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34"/>
  <sheetViews>
    <sheetView showGridLines="0" showZeros="0" workbookViewId="0">
      <selection activeCell="C36" sqref="C36"/>
    </sheetView>
  </sheetViews>
  <sheetFormatPr defaultColWidth="8.625" defaultRowHeight="12.75" customHeight="1"/>
  <cols>
    <col min="1" max="4" width="35.625" customWidth="1"/>
  </cols>
  <sheetData>
    <row r="1" spans="1:4" ht="15" customHeight="1">
      <c r="A1" s="22"/>
      <c r="B1" s="1"/>
      <c r="C1" s="1"/>
      <c r="D1" s="1" t="s">
        <v>132</v>
      </c>
    </row>
    <row r="2" spans="1:4" ht="41.25" customHeight="1">
      <c r="A2" s="89" t="str">
        <f>"2026"&amp;"年部门财政拨款收支预算总表"</f>
        <v>2026年部门财政拨款收支预算总表</v>
      </c>
      <c r="B2" s="90"/>
      <c r="C2" s="90"/>
      <c r="D2" s="90"/>
    </row>
    <row r="3" spans="1:4" ht="17.25" customHeight="1">
      <c r="A3" s="91" t="str">
        <f>"单位名称："&amp;"宜良县耿家营民族中学"</f>
        <v>单位名称：宜良县耿家营民族中学</v>
      </c>
      <c r="B3" s="92"/>
      <c r="D3" s="1" t="s">
        <v>1</v>
      </c>
    </row>
    <row r="4" spans="1:4" ht="17.25" customHeight="1">
      <c r="A4" s="93" t="s">
        <v>2</v>
      </c>
      <c r="B4" s="94"/>
      <c r="C4" s="93" t="s">
        <v>3</v>
      </c>
      <c r="D4" s="94"/>
    </row>
    <row r="5" spans="1:4" ht="18.75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6.5" customHeight="1">
      <c r="A6" s="5" t="s">
        <v>133</v>
      </c>
      <c r="B6" s="6">
        <v>6806088.5300000003</v>
      </c>
      <c r="C6" s="5" t="s">
        <v>134</v>
      </c>
      <c r="D6" s="6">
        <v>6806088.5300000003</v>
      </c>
    </row>
    <row r="7" spans="1:4" ht="16.5" customHeight="1">
      <c r="A7" s="5" t="s">
        <v>135</v>
      </c>
      <c r="B7" s="6">
        <v>6806088.5300000003</v>
      </c>
      <c r="C7" s="5" t="s">
        <v>136</v>
      </c>
      <c r="D7" s="6"/>
    </row>
    <row r="8" spans="1:4" ht="16.5" customHeight="1">
      <c r="A8" s="5" t="s">
        <v>137</v>
      </c>
      <c r="B8" s="6"/>
      <c r="C8" s="5" t="s">
        <v>138</v>
      </c>
      <c r="D8" s="6"/>
    </row>
    <row r="9" spans="1:4" ht="16.5" customHeight="1">
      <c r="A9" s="5" t="s">
        <v>139</v>
      </c>
      <c r="B9" s="6"/>
      <c r="C9" s="5" t="s">
        <v>140</v>
      </c>
      <c r="D9" s="6"/>
    </row>
    <row r="10" spans="1:4" ht="16.5" customHeight="1">
      <c r="A10" s="5" t="s">
        <v>141</v>
      </c>
      <c r="B10" s="6"/>
      <c r="C10" s="5" t="s">
        <v>142</v>
      </c>
      <c r="D10" s="6"/>
    </row>
    <row r="11" spans="1:4" ht="16.5" customHeight="1">
      <c r="A11" s="5" t="s">
        <v>135</v>
      </c>
      <c r="B11" s="6"/>
      <c r="C11" s="5" t="s">
        <v>143</v>
      </c>
      <c r="D11" s="6">
        <v>4721732.3600000003</v>
      </c>
    </row>
    <row r="12" spans="1:4" ht="16.5" customHeight="1">
      <c r="A12" s="9" t="s">
        <v>137</v>
      </c>
      <c r="B12" s="6"/>
      <c r="C12" s="23" t="s">
        <v>144</v>
      </c>
      <c r="D12" s="6"/>
    </row>
    <row r="13" spans="1:4" ht="16.5" customHeight="1">
      <c r="A13" s="9" t="s">
        <v>139</v>
      </c>
      <c r="B13" s="6"/>
      <c r="C13" s="23" t="s">
        <v>145</v>
      </c>
      <c r="D13" s="6"/>
    </row>
    <row r="14" spans="1:4" ht="16.5" customHeight="1">
      <c r="A14" s="10"/>
      <c r="B14" s="6"/>
      <c r="C14" s="23" t="s">
        <v>146</v>
      </c>
      <c r="D14" s="6">
        <v>1016679.2</v>
      </c>
    </row>
    <row r="15" spans="1:4" ht="16.5" customHeight="1">
      <c r="A15" s="10"/>
      <c r="B15" s="6"/>
      <c r="C15" s="23" t="s">
        <v>147</v>
      </c>
      <c r="D15" s="6">
        <v>586567.97</v>
      </c>
    </row>
    <row r="16" spans="1:4" ht="16.5" customHeight="1">
      <c r="A16" s="10"/>
      <c r="B16" s="6"/>
      <c r="C16" s="23" t="s">
        <v>148</v>
      </c>
      <c r="D16" s="6"/>
    </row>
    <row r="17" spans="1:4" ht="16.5" customHeight="1">
      <c r="A17" s="10"/>
      <c r="B17" s="6"/>
      <c r="C17" s="23" t="s">
        <v>149</v>
      </c>
      <c r="D17" s="6"/>
    </row>
    <row r="18" spans="1:4" ht="16.5" customHeight="1">
      <c r="A18" s="10"/>
      <c r="B18" s="6"/>
      <c r="C18" s="23" t="s">
        <v>150</v>
      </c>
      <c r="D18" s="6"/>
    </row>
    <row r="19" spans="1:4" ht="16.5" customHeight="1">
      <c r="A19" s="10"/>
      <c r="B19" s="6"/>
      <c r="C19" s="23" t="s">
        <v>151</v>
      </c>
      <c r="D19" s="6"/>
    </row>
    <row r="20" spans="1:4" ht="16.5" customHeight="1">
      <c r="A20" s="10"/>
      <c r="B20" s="6"/>
      <c r="C20" s="23" t="s">
        <v>152</v>
      </c>
      <c r="D20" s="6"/>
    </row>
    <row r="21" spans="1:4" ht="16.5" customHeight="1">
      <c r="A21" s="10"/>
      <c r="B21" s="6"/>
      <c r="C21" s="23" t="s">
        <v>153</v>
      </c>
      <c r="D21" s="6"/>
    </row>
    <row r="22" spans="1:4" ht="16.5" customHeight="1">
      <c r="A22" s="10"/>
      <c r="B22" s="6"/>
      <c r="C22" s="23" t="s">
        <v>154</v>
      </c>
      <c r="D22" s="6"/>
    </row>
    <row r="23" spans="1:4" ht="16.5" customHeight="1">
      <c r="A23" s="10"/>
      <c r="B23" s="6"/>
      <c r="C23" s="23" t="s">
        <v>155</v>
      </c>
      <c r="D23" s="6"/>
    </row>
    <row r="24" spans="1:4" ht="16.5" customHeight="1">
      <c r="A24" s="10"/>
      <c r="B24" s="6"/>
      <c r="C24" s="23" t="s">
        <v>156</v>
      </c>
      <c r="D24" s="6"/>
    </row>
    <row r="25" spans="1:4" ht="16.5" customHeight="1">
      <c r="A25" s="10"/>
      <c r="B25" s="6"/>
      <c r="C25" s="23" t="s">
        <v>157</v>
      </c>
      <c r="D25" s="6">
        <v>481109</v>
      </c>
    </row>
    <row r="26" spans="1:4" ht="16.5" customHeight="1">
      <c r="A26" s="10"/>
      <c r="B26" s="6"/>
      <c r="C26" s="23" t="s">
        <v>158</v>
      </c>
      <c r="D26" s="6"/>
    </row>
    <row r="27" spans="1:4" ht="16.5" customHeight="1">
      <c r="A27" s="10"/>
      <c r="B27" s="6"/>
      <c r="C27" s="23" t="s">
        <v>159</v>
      </c>
      <c r="D27" s="6"/>
    </row>
    <row r="28" spans="1:4" ht="16.5" customHeight="1">
      <c r="A28" s="10"/>
      <c r="B28" s="6"/>
      <c r="C28" s="23" t="s">
        <v>160</v>
      </c>
      <c r="D28" s="6"/>
    </row>
    <row r="29" spans="1:4" ht="16.5" customHeight="1">
      <c r="A29" s="10"/>
      <c r="B29" s="6"/>
      <c r="C29" s="23" t="s">
        <v>161</v>
      </c>
      <c r="D29" s="6"/>
    </row>
    <row r="30" spans="1:4" ht="16.5" customHeight="1">
      <c r="A30" s="10"/>
      <c r="B30" s="6"/>
      <c r="C30" s="23" t="s">
        <v>162</v>
      </c>
      <c r="D30" s="6"/>
    </row>
    <row r="31" spans="1:4" ht="16.5" customHeight="1">
      <c r="A31" s="10"/>
      <c r="B31" s="6"/>
      <c r="C31" s="9" t="s">
        <v>163</v>
      </c>
      <c r="D31" s="6"/>
    </row>
    <row r="32" spans="1:4" ht="16.5" customHeight="1">
      <c r="A32" s="10"/>
      <c r="B32" s="6"/>
      <c r="C32" s="9" t="s">
        <v>164</v>
      </c>
      <c r="D32" s="6"/>
    </row>
    <row r="33" spans="1:4" ht="16.5" customHeight="1">
      <c r="A33" s="10"/>
      <c r="B33" s="6"/>
      <c r="C33" s="24" t="s">
        <v>165</v>
      </c>
      <c r="D33" s="6"/>
    </row>
    <row r="34" spans="1:4" ht="15" customHeight="1">
      <c r="A34" s="11" t="s">
        <v>49</v>
      </c>
      <c r="B34" s="25">
        <v>6806088.5300000003</v>
      </c>
      <c r="C34" s="11" t="s">
        <v>50</v>
      </c>
      <c r="D34" s="25">
        <v>6806088.5300000003</v>
      </c>
    </row>
  </sheetData>
  <mergeCells count="4">
    <mergeCell ref="A2:D2"/>
    <mergeCell ref="A4:B4"/>
    <mergeCell ref="C4:D4"/>
    <mergeCell ref="A3:B3"/>
  </mergeCells>
  <phoneticPr fontId="16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G25"/>
  <sheetViews>
    <sheetView showZeros="0" workbookViewId="0">
      <selection activeCell="C24" sqref="C24"/>
    </sheetView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26"/>
      <c r="F1" s="27"/>
      <c r="G1" s="3" t="s">
        <v>166</v>
      </c>
    </row>
    <row r="2" spans="1:7" ht="41.25" customHeight="1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spans="1:7" ht="18" customHeight="1">
      <c r="A3" s="28" t="str">
        <f>"单位名称："&amp;"宜良县耿家营民族中学"</f>
        <v>单位名称：宜良县耿家营民族中学</v>
      </c>
      <c r="F3" s="29"/>
      <c r="G3" s="3" t="s">
        <v>1</v>
      </c>
    </row>
    <row r="4" spans="1:7" ht="20.25" customHeight="1">
      <c r="A4" s="127" t="s">
        <v>167</v>
      </c>
      <c r="B4" s="128"/>
      <c r="C4" s="136" t="s">
        <v>54</v>
      </c>
      <c r="D4" s="133" t="s">
        <v>74</v>
      </c>
      <c r="E4" s="134"/>
      <c r="F4" s="135"/>
      <c r="G4" s="131" t="s">
        <v>75</v>
      </c>
    </row>
    <row r="5" spans="1:7" ht="20.25" customHeight="1">
      <c r="A5" s="30" t="s">
        <v>71</v>
      </c>
      <c r="B5" s="30" t="s">
        <v>72</v>
      </c>
      <c r="C5" s="137"/>
      <c r="D5" s="32" t="s">
        <v>56</v>
      </c>
      <c r="E5" s="32" t="s">
        <v>168</v>
      </c>
      <c r="F5" s="32" t="s">
        <v>169</v>
      </c>
      <c r="G5" s="132"/>
    </row>
    <row r="6" spans="1:7" ht="15" customHeight="1">
      <c r="A6" s="33" t="s">
        <v>81</v>
      </c>
      <c r="B6" s="33" t="s">
        <v>82</v>
      </c>
      <c r="C6" s="33" t="s">
        <v>83</v>
      </c>
      <c r="D6" s="33" t="s">
        <v>84</v>
      </c>
      <c r="E6" s="33" t="s">
        <v>85</v>
      </c>
      <c r="F6" s="33" t="s">
        <v>86</v>
      </c>
      <c r="G6" s="33" t="s">
        <v>87</v>
      </c>
    </row>
    <row r="7" spans="1:7" ht="18" customHeight="1">
      <c r="A7" s="24" t="s">
        <v>96</v>
      </c>
      <c r="B7" s="24" t="s">
        <v>97</v>
      </c>
      <c r="C7" s="6">
        <v>4721732.3600000003</v>
      </c>
      <c r="D7" s="6">
        <v>4701365</v>
      </c>
      <c r="E7" s="6">
        <v>4701365</v>
      </c>
      <c r="F7" s="6"/>
      <c r="G7" s="6">
        <v>20367.36</v>
      </c>
    </row>
    <row r="8" spans="1:7" ht="18" customHeight="1">
      <c r="A8" s="34" t="s">
        <v>98</v>
      </c>
      <c r="B8" s="34" t="s">
        <v>99</v>
      </c>
      <c r="C8" s="6">
        <v>4721284.3600000003</v>
      </c>
      <c r="D8" s="6">
        <v>4701365</v>
      </c>
      <c r="E8" s="6">
        <v>4701365</v>
      </c>
      <c r="F8" s="6"/>
      <c r="G8" s="6">
        <v>19919.36</v>
      </c>
    </row>
    <row r="9" spans="1:7" ht="18" customHeight="1">
      <c r="A9" s="35" t="s">
        <v>100</v>
      </c>
      <c r="B9" s="35" t="s">
        <v>101</v>
      </c>
      <c r="C9" s="6">
        <v>4721284.3600000003</v>
      </c>
      <c r="D9" s="6">
        <v>4701365</v>
      </c>
      <c r="E9" s="6">
        <v>4701365</v>
      </c>
      <c r="F9" s="6"/>
      <c r="G9" s="6">
        <v>19919.36</v>
      </c>
    </row>
    <row r="10" spans="1:7" ht="18" customHeight="1">
      <c r="A10" s="34" t="s">
        <v>102</v>
      </c>
      <c r="B10" s="34" t="s">
        <v>103</v>
      </c>
      <c r="C10" s="6">
        <v>448</v>
      </c>
      <c r="D10" s="6"/>
      <c r="E10" s="6"/>
      <c r="F10" s="6"/>
      <c r="G10" s="6">
        <v>448</v>
      </c>
    </row>
    <row r="11" spans="1:7" ht="18" customHeight="1">
      <c r="A11" s="35" t="s">
        <v>104</v>
      </c>
      <c r="B11" s="35" t="s">
        <v>105</v>
      </c>
      <c r="C11" s="6">
        <v>448</v>
      </c>
      <c r="D11" s="6"/>
      <c r="E11" s="6"/>
      <c r="F11" s="6"/>
      <c r="G11" s="6">
        <v>448</v>
      </c>
    </row>
    <row r="12" spans="1:7" ht="18" customHeight="1">
      <c r="A12" s="24" t="s">
        <v>106</v>
      </c>
      <c r="B12" s="24" t="s">
        <v>107</v>
      </c>
      <c r="C12" s="6">
        <v>1016679.2</v>
      </c>
      <c r="D12" s="6">
        <v>1016679.2</v>
      </c>
      <c r="E12" s="6">
        <v>1016679.2</v>
      </c>
      <c r="F12" s="6"/>
      <c r="G12" s="6"/>
    </row>
    <row r="13" spans="1:7" ht="18" customHeight="1">
      <c r="A13" s="34" t="s">
        <v>108</v>
      </c>
      <c r="B13" s="34" t="s">
        <v>109</v>
      </c>
      <c r="C13" s="6">
        <v>1016679.2</v>
      </c>
      <c r="D13" s="6">
        <v>1016679.2</v>
      </c>
      <c r="E13" s="6">
        <v>1016679.2</v>
      </c>
      <c r="F13" s="6"/>
      <c r="G13" s="6"/>
    </row>
    <row r="14" spans="1:7" ht="18" customHeight="1">
      <c r="A14" s="35" t="s">
        <v>110</v>
      </c>
      <c r="B14" s="35" t="s">
        <v>111</v>
      </c>
      <c r="C14" s="6">
        <v>115200</v>
      </c>
      <c r="D14" s="6">
        <v>115200</v>
      </c>
      <c r="E14" s="6">
        <v>115200</v>
      </c>
      <c r="F14" s="6"/>
      <c r="G14" s="6"/>
    </row>
    <row r="15" spans="1:7" ht="18" customHeight="1">
      <c r="A15" s="35" t="s">
        <v>112</v>
      </c>
      <c r="B15" s="35" t="s">
        <v>113</v>
      </c>
      <c r="C15" s="6">
        <v>641479.19999999995</v>
      </c>
      <c r="D15" s="6">
        <v>641479.19999999995</v>
      </c>
      <c r="E15" s="6">
        <v>641479.19999999995</v>
      </c>
      <c r="F15" s="6"/>
      <c r="G15" s="6"/>
    </row>
    <row r="16" spans="1:7" ht="18" customHeight="1">
      <c r="A16" s="35" t="s">
        <v>114</v>
      </c>
      <c r="B16" s="35" t="s">
        <v>355</v>
      </c>
      <c r="C16" s="6">
        <v>260000</v>
      </c>
      <c r="D16" s="6">
        <v>260000</v>
      </c>
      <c r="E16" s="6">
        <v>260000</v>
      </c>
      <c r="F16" s="6"/>
      <c r="G16" s="6"/>
    </row>
    <row r="17" spans="1:7" ht="18" customHeight="1">
      <c r="A17" s="24" t="s">
        <v>116</v>
      </c>
      <c r="B17" s="24" t="s">
        <v>117</v>
      </c>
      <c r="C17" s="6">
        <v>586567.97</v>
      </c>
      <c r="D17" s="6">
        <v>586567.97</v>
      </c>
      <c r="E17" s="6">
        <v>586567.97</v>
      </c>
      <c r="F17" s="6"/>
      <c r="G17" s="6"/>
    </row>
    <row r="18" spans="1:7" ht="18" customHeight="1">
      <c r="A18" s="34" t="s">
        <v>118</v>
      </c>
      <c r="B18" s="34" t="s">
        <v>119</v>
      </c>
      <c r="C18" s="6">
        <v>586567.97</v>
      </c>
      <c r="D18" s="6">
        <v>586567.97</v>
      </c>
      <c r="E18" s="6">
        <v>586567.97</v>
      </c>
      <c r="F18" s="6"/>
      <c r="G18" s="6"/>
    </row>
    <row r="19" spans="1:7" ht="18" customHeight="1">
      <c r="A19" s="35" t="s">
        <v>120</v>
      </c>
      <c r="B19" s="35" t="s">
        <v>121</v>
      </c>
      <c r="C19" s="6">
        <v>337650.36</v>
      </c>
      <c r="D19" s="6">
        <v>337650.36</v>
      </c>
      <c r="E19" s="6">
        <v>337650.36</v>
      </c>
      <c r="F19" s="6"/>
      <c r="G19" s="6"/>
    </row>
    <row r="20" spans="1:7" ht="18" customHeight="1">
      <c r="A20" s="35" t="s">
        <v>122</v>
      </c>
      <c r="B20" s="35" t="s">
        <v>123</v>
      </c>
      <c r="C20" s="6">
        <v>234837.61</v>
      </c>
      <c r="D20" s="6">
        <v>234837.61</v>
      </c>
      <c r="E20" s="6">
        <v>234837.61</v>
      </c>
      <c r="F20" s="6"/>
      <c r="G20" s="6"/>
    </row>
    <row r="21" spans="1:7" ht="18" customHeight="1">
      <c r="A21" s="35" t="s">
        <v>124</v>
      </c>
      <c r="B21" s="35" t="s">
        <v>125</v>
      </c>
      <c r="C21" s="6">
        <v>14080</v>
      </c>
      <c r="D21" s="6">
        <v>14080</v>
      </c>
      <c r="E21" s="6">
        <v>14080</v>
      </c>
      <c r="F21" s="6"/>
      <c r="G21" s="6"/>
    </row>
    <row r="22" spans="1:7" ht="18" customHeight="1">
      <c r="A22" s="24" t="s">
        <v>126</v>
      </c>
      <c r="B22" s="24" t="s">
        <v>127</v>
      </c>
      <c r="C22" s="6">
        <v>481109</v>
      </c>
      <c r="D22" s="6">
        <v>481109</v>
      </c>
      <c r="E22" s="6">
        <v>481109</v>
      </c>
      <c r="F22" s="6"/>
      <c r="G22" s="6"/>
    </row>
    <row r="23" spans="1:7" ht="18" customHeight="1">
      <c r="A23" s="34" t="s">
        <v>128</v>
      </c>
      <c r="B23" s="34" t="s">
        <v>129</v>
      </c>
      <c r="C23" s="6">
        <v>481109</v>
      </c>
      <c r="D23" s="6">
        <v>481109</v>
      </c>
      <c r="E23" s="6">
        <v>481109</v>
      </c>
      <c r="F23" s="6"/>
      <c r="G23" s="6"/>
    </row>
    <row r="24" spans="1:7" ht="18" customHeight="1">
      <c r="A24" s="35" t="s">
        <v>130</v>
      </c>
      <c r="B24" s="35" t="s">
        <v>131</v>
      </c>
      <c r="C24" s="6">
        <v>481109</v>
      </c>
      <c r="D24" s="6">
        <v>481109</v>
      </c>
      <c r="E24" s="6">
        <v>481109</v>
      </c>
      <c r="F24" s="6"/>
      <c r="G24" s="6"/>
    </row>
    <row r="25" spans="1:7" ht="18" customHeight="1">
      <c r="A25" s="129" t="s">
        <v>170</v>
      </c>
      <c r="B25" s="130" t="s">
        <v>170</v>
      </c>
      <c r="C25" s="6">
        <v>6806088.5300000003</v>
      </c>
      <c r="D25" s="6">
        <v>6785721.1699999999</v>
      </c>
      <c r="E25" s="6">
        <v>6785721.1699999999</v>
      </c>
      <c r="F25" s="6"/>
      <c r="G25" s="6">
        <v>20367.36</v>
      </c>
    </row>
  </sheetData>
  <mergeCells count="6">
    <mergeCell ref="A2:G2"/>
    <mergeCell ref="A4:B4"/>
    <mergeCell ref="A25:B25"/>
    <mergeCell ref="G4:G5"/>
    <mergeCell ref="D4:F4"/>
    <mergeCell ref="C4:C5"/>
  </mergeCells>
  <phoneticPr fontId="16" type="noConversion"/>
  <printOptions horizontalCentered="1"/>
  <pageMargins left="0.37" right="0.37" top="0.56000000000000005" bottom="0.56000000000000005" header="0.48" footer="0.48"/>
  <pageSetup paperSize="9" scale="0" fitToHeight="10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27"/>
  <sheetViews>
    <sheetView showZeros="0" workbookViewId="0">
      <selection activeCell="C45" sqref="C45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37"/>
      <c r="B1" s="37"/>
      <c r="C1" s="37"/>
      <c r="D1" s="37"/>
      <c r="E1" s="22"/>
      <c r="F1" s="38" t="s">
        <v>171</v>
      </c>
    </row>
    <row r="2" spans="1:6" ht="41.25" customHeight="1">
      <c r="A2" s="147" t="str">
        <f>"2026"&amp;"年一般公共预算“三公”经费支出预算表"</f>
        <v>2026年一般公共预算“三公”经费支出预算表</v>
      </c>
      <c r="B2" s="148"/>
      <c r="C2" s="148"/>
      <c r="D2" s="148"/>
      <c r="E2" s="149"/>
      <c r="F2" s="148"/>
    </row>
    <row r="3" spans="1:6" ht="14.25" customHeight="1">
      <c r="A3" s="150" t="str">
        <f>"单位名称："&amp;"宜良县耿家营民族中学"</f>
        <v>单位名称：宜良县耿家营民族中学</v>
      </c>
      <c r="B3" s="151"/>
      <c r="D3" s="37"/>
      <c r="E3" s="22"/>
      <c r="F3" s="2" t="s">
        <v>1</v>
      </c>
    </row>
    <row r="4" spans="1:6" ht="27" customHeight="1">
      <c r="A4" s="152" t="s">
        <v>172</v>
      </c>
      <c r="B4" s="152" t="s">
        <v>173</v>
      </c>
      <c r="C4" s="95" t="s">
        <v>174</v>
      </c>
      <c r="D4" s="152"/>
      <c r="E4" s="155"/>
      <c r="F4" s="152" t="s">
        <v>175</v>
      </c>
    </row>
    <row r="5" spans="1:6" ht="28.5" customHeight="1">
      <c r="A5" s="153"/>
      <c r="B5" s="154"/>
      <c r="C5" s="39" t="s">
        <v>56</v>
      </c>
      <c r="D5" s="39" t="s">
        <v>176</v>
      </c>
      <c r="E5" s="39" t="s">
        <v>177</v>
      </c>
      <c r="F5" s="156"/>
    </row>
    <row r="6" spans="1:6" ht="17.25" customHeight="1">
      <c r="A6" s="18" t="s">
        <v>81</v>
      </c>
      <c r="B6" s="18" t="s">
        <v>82</v>
      </c>
      <c r="C6" s="18" t="s">
        <v>83</v>
      </c>
      <c r="D6" s="18" t="s">
        <v>84</v>
      </c>
      <c r="E6" s="18" t="s">
        <v>85</v>
      </c>
      <c r="F6" s="18" t="s">
        <v>86</v>
      </c>
    </row>
    <row r="7" spans="1:6" ht="17.25" customHeight="1">
      <c r="A7" s="6"/>
      <c r="B7" s="6"/>
      <c r="C7" s="6"/>
      <c r="D7" s="6"/>
      <c r="E7" s="6"/>
      <c r="F7" s="6"/>
    </row>
    <row r="8" spans="1:6" ht="3.75" customHeight="1">
      <c r="A8" s="138" t="s">
        <v>347</v>
      </c>
      <c r="B8" s="139"/>
      <c r="C8" s="139"/>
      <c r="D8" s="139"/>
      <c r="E8" s="139"/>
      <c r="F8" s="140"/>
    </row>
    <row r="9" spans="1:6" ht="14.25" hidden="1" customHeight="1">
      <c r="A9" s="141"/>
      <c r="B9" s="142"/>
      <c r="C9" s="142"/>
      <c r="D9" s="142"/>
      <c r="E9" s="142"/>
      <c r="F9" s="143"/>
    </row>
    <row r="10" spans="1:6" ht="5.25" customHeight="1">
      <c r="A10" s="141"/>
      <c r="B10" s="142"/>
      <c r="C10" s="142"/>
      <c r="D10" s="142"/>
      <c r="E10" s="142"/>
      <c r="F10" s="143"/>
    </row>
    <row r="11" spans="1:6" ht="14.25" customHeight="1">
      <c r="A11" s="141"/>
      <c r="B11" s="142"/>
      <c r="C11" s="142"/>
      <c r="D11" s="142"/>
      <c r="E11" s="142"/>
      <c r="F11" s="143"/>
    </row>
    <row r="12" spans="1:6" ht="14.25" customHeight="1">
      <c r="A12" s="141"/>
      <c r="B12" s="142"/>
      <c r="C12" s="142"/>
      <c r="D12" s="142"/>
      <c r="E12" s="142"/>
      <c r="F12" s="143"/>
    </row>
    <row r="13" spans="1:6" ht="14.25" customHeight="1">
      <c r="A13" s="141"/>
      <c r="B13" s="142"/>
      <c r="C13" s="142"/>
      <c r="D13" s="142"/>
      <c r="E13" s="142"/>
      <c r="F13" s="143"/>
    </row>
    <row r="14" spans="1:6" ht="14.25" customHeight="1">
      <c r="A14" s="141"/>
      <c r="B14" s="142"/>
      <c r="C14" s="142"/>
      <c r="D14" s="142"/>
      <c r="E14" s="142"/>
      <c r="F14" s="143"/>
    </row>
    <row r="15" spans="1:6" ht="14.25" customHeight="1">
      <c r="A15" s="141"/>
      <c r="B15" s="142"/>
      <c r="C15" s="142"/>
      <c r="D15" s="142"/>
      <c r="E15" s="142"/>
      <c r="F15" s="143"/>
    </row>
    <row r="16" spans="1:6" ht="14.25" customHeight="1">
      <c r="A16" s="141"/>
      <c r="B16" s="142"/>
      <c r="C16" s="142"/>
      <c r="D16" s="142"/>
      <c r="E16" s="142"/>
      <c r="F16" s="143"/>
    </row>
    <row r="17" spans="1:6" ht="14.25" customHeight="1">
      <c r="A17" s="141"/>
      <c r="B17" s="142"/>
      <c r="C17" s="142"/>
      <c r="D17" s="142"/>
      <c r="E17" s="142"/>
      <c r="F17" s="143"/>
    </row>
    <row r="18" spans="1:6" ht="14.25" customHeight="1">
      <c r="A18" s="141"/>
      <c r="B18" s="142"/>
      <c r="C18" s="142"/>
      <c r="D18" s="142"/>
      <c r="E18" s="142"/>
      <c r="F18" s="143"/>
    </row>
    <row r="19" spans="1:6" ht="14.25" customHeight="1">
      <c r="A19" s="141"/>
      <c r="B19" s="142"/>
      <c r="C19" s="142"/>
      <c r="D19" s="142"/>
      <c r="E19" s="142"/>
      <c r="F19" s="143"/>
    </row>
    <row r="20" spans="1:6" ht="14.25" customHeight="1">
      <c r="A20" s="141"/>
      <c r="B20" s="142"/>
      <c r="C20" s="142"/>
      <c r="D20" s="142"/>
      <c r="E20" s="142"/>
      <c r="F20" s="143"/>
    </row>
    <row r="21" spans="1:6" ht="14.25" customHeight="1">
      <c r="A21" s="141"/>
      <c r="B21" s="142"/>
      <c r="C21" s="142"/>
      <c r="D21" s="142"/>
      <c r="E21" s="142"/>
      <c r="F21" s="143"/>
    </row>
    <row r="22" spans="1:6" ht="1.5" customHeight="1">
      <c r="A22" s="141"/>
      <c r="B22" s="142"/>
      <c r="C22" s="142"/>
      <c r="D22" s="142"/>
      <c r="E22" s="142"/>
      <c r="F22" s="143"/>
    </row>
    <row r="23" spans="1:6" ht="8.25" hidden="1" customHeight="1">
      <c r="A23" s="141"/>
      <c r="B23" s="142"/>
      <c r="C23" s="142"/>
      <c r="D23" s="142"/>
      <c r="E23" s="142"/>
      <c r="F23" s="143"/>
    </row>
    <row r="24" spans="1:6" ht="14.25" hidden="1" customHeight="1">
      <c r="A24" s="141"/>
      <c r="B24" s="142"/>
      <c r="C24" s="142"/>
      <c r="D24" s="142"/>
      <c r="E24" s="142"/>
      <c r="F24" s="143"/>
    </row>
    <row r="25" spans="1:6" ht="14.25" hidden="1" customHeight="1">
      <c r="A25" s="141"/>
      <c r="B25" s="142"/>
      <c r="C25" s="142"/>
      <c r="D25" s="142"/>
      <c r="E25" s="142"/>
      <c r="F25" s="143"/>
    </row>
    <row r="26" spans="1:6" ht="14.25" hidden="1" customHeight="1">
      <c r="A26" s="144"/>
      <c r="B26" s="145"/>
      <c r="C26" s="145"/>
      <c r="D26" s="145"/>
      <c r="E26" s="145"/>
      <c r="F26" s="146"/>
    </row>
    <row r="27" spans="1:6" ht="14.25" customHeight="1">
      <c r="A27" s="88" t="s">
        <v>358</v>
      </c>
      <c r="B27" s="87"/>
      <c r="C27" s="87"/>
      <c r="D27" s="87"/>
      <c r="E27" s="87"/>
      <c r="F27" s="87"/>
    </row>
  </sheetData>
  <mergeCells count="7">
    <mergeCell ref="A8:F26"/>
    <mergeCell ref="A2:F2"/>
    <mergeCell ref="A3:B3"/>
    <mergeCell ref="A4:A5"/>
    <mergeCell ref="B4:B5"/>
    <mergeCell ref="C4:E4"/>
    <mergeCell ref="F4:F5"/>
  </mergeCells>
  <phoneticPr fontId="16" type="noConversion"/>
  <pageMargins left="0.67" right="0.67" top="0.72" bottom="0.72" header="0.28000000000000003" footer="0.28000000000000003"/>
  <pageSetup paperSize="9" scale="0" fitToWidth="0" fitToHeight="0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W30"/>
  <sheetViews>
    <sheetView showZeros="0" workbookViewId="0">
      <selection activeCell="H29" sqref="H29"/>
    </sheetView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23" width="18.75" customWidth="1"/>
  </cols>
  <sheetData>
    <row r="1" spans="1:23" ht="13.5" customHeight="1">
      <c r="B1" s="40"/>
      <c r="D1" s="41"/>
      <c r="E1" s="41"/>
      <c r="F1" s="41"/>
      <c r="G1" s="41"/>
      <c r="H1" s="42"/>
      <c r="I1" s="42"/>
      <c r="J1" s="42"/>
      <c r="K1" s="42"/>
      <c r="L1" s="42"/>
      <c r="M1" s="42"/>
      <c r="Q1" s="42"/>
      <c r="U1" s="40"/>
      <c r="W1" s="43" t="s">
        <v>178</v>
      </c>
    </row>
    <row r="2" spans="1:23" ht="45.75" customHeight="1">
      <c r="A2" s="157" t="str">
        <f>"2026"&amp;"年部门基本支出预算表"</f>
        <v>2026年部门基本支出预算表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8"/>
      <c r="O2" s="158"/>
      <c r="P2" s="158"/>
      <c r="Q2" s="157"/>
      <c r="R2" s="157"/>
      <c r="S2" s="157"/>
      <c r="T2" s="157"/>
      <c r="U2" s="157"/>
      <c r="V2" s="157"/>
      <c r="W2" s="157"/>
    </row>
    <row r="3" spans="1:23" ht="18.75" customHeight="1">
      <c r="A3" s="159" t="str">
        <f>"单位名称："&amp;"宜良县耿家营民族中学"</f>
        <v>单位名称：宜良县耿家营民族中学</v>
      </c>
      <c r="B3" s="160"/>
      <c r="C3" s="160"/>
      <c r="D3" s="160"/>
      <c r="E3" s="160"/>
      <c r="F3" s="160"/>
      <c r="G3" s="160"/>
      <c r="H3" s="44"/>
      <c r="I3" s="44"/>
      <c r="J3" s="44"/>
      <c r="K3" s="44"/>
      <c r="L3" s="44"/>
      <c r="M3" s="44"/>
      <c r="N3" s="45"/>
      <c r="O3" s="45"/>
      <c r="P3" s="45"/>
      <c r="Q3" s="44"/>
      <c r="U3" s="40"/>
      <c r="W3" s="43" t="s">
        <v>1</v>
      </c>
    </row>
    <row r="4" spans="1:23" ht="18" customHeight="1">
      <c r="A4" s="161" t="s">
        <v>179</v>
      </c>
      <c r="B4" s="161" t="s">
        <v>180</v>
      </c>
      <c r="C4" s="161" t="s">
        <v>181</v>
      </c>
      <c r="D4" s="161" t="s">
        <v>182</v>
      </c>
      <c r="E4" s="161" t="s">
        <v>183</v>
      </c>
      <c r="F4" s="161" t="s">
        <v>184</v>
      </c>
      <c r="G4" s="161" t="s">
        <v>185</v>
      </c>
      <c r="H4" s="133" t="s">
        <v>186</v>
      </c>
      <c r="I4" s="166" t="s">
        <v>186</v>
      </c>
      <c r="J4" s="166"/>
      <c r="K4" s="166"/>
      <c r="L4" s="166"/>
      <c r="M4" s="166"/>
      <c r="N4" s="134"/>
      <c r="O4" s="134"/>
      <c r="P4" s="134"/>
      <c r="Q4" s="169" t="s">
        <v>60</v>
      </c>
      <c r="R4" s="166" t="s">
        <v>61</v>
      </c>
      <c r="S4" s="166"/>
      <c r="T4" s="166"/>
      <c r="U4" s="166"/>
      <c r="V4" s="166"/>
      <c r="W4" s="167"/>
    </row>
    <row r="5" spans="1:23" ht="18" customHeight="1">
      <c r="A5" s="162"/>
      <c r="B5" s="165"/>
      <c r="C5" s="162"/>
      <c r="D5" s="162"/>
      <c r="E5" s="162"/>
      <c r="F5" s="162"/>
      <c r="G5" s="162"/>
      <c r="H5" s="136" t="s">
        <v>187</v>
      </c>
      <c r="I5" s="133" t="s">
        <v>57</v>
      </c>
      <c r="J5" s="166"/>
      <c r="K5" s="166"/>
      <c r="L5" s="166"/>
      <c r="M5" s="167"/>
      <c r="N5" s="171" t="s">
        <v>188</v>
      </c>
      <c r="O5" s="134"/>
      <c r="P5" s="135"/>
      <c r="Q5" s="161" t="s">
        <v>60</v>
      </c>
      <c r="R5" s="133" t="s">
        <v>61</v>
      </c>
      <c r="S5" s="169" t="s">
        <v>63</v>
      </c>
      <c r="T5" s="166" t="s">
        <v>61</v>
      </c>
      <c r="U5" s="169" t="s">
        <v>65</v>
      </c>
      <c r="V5" s="169" t="s">
        <v>66</v>
      </c>
      <c r="W5" s="170" t="s">
        <v>67</v>
      </c>
    </row>
    <row r="6" spans="1:23" ht="19.5" customHeight="1">
      <c r="A6" s="163"/>
      <c r="B6" s="163"/>
      <c r="C6" s="163"/>
      <c r="D6" s="163"/>
      <c r="E6" s="163"/>
      <c r="F6" s="163"/>
      <c r="G6" s="163"/>
      <c r="H6" s="163"/>
      <c r="I6" s="172" t="s">
        <v>189</v>
      </c>
      <c r="J6" s="161" t="s">
        <v>190</v>
      </c>
      <c r="K6" s="161" t="s">
        <v>191</v>
      </c>
      <c r="L6" s="161" t="s">
        <v>192</v>
      </c>
      <c r="M6" s="161" t="s">
        <v>193</v>
      </c>
      <c r="N6" s="161" t="s">
        <v>57</v>
      </c>
      <c r="O6" s="161" t="s">
        <v>58</v>
      </c>
      <c r="P6" s="161" t="s">
        <v>59</v>
      </c>
      <c r="Q6" s="163"/>
      <c r="R6" s="161" t="s">
        <v>56</v>
      </c>
      <c r="S6" s="161" t="s">
        <v>63</v>
      </c>
      <c r="T6" s="161" t="s">
        <v>194</v>
      </c>
      <c r="U6" s="161" t="s">
        <v>65</v>
      </c>
      <c r="V6" s="161" t="s">
        <v>66</v>
      </c>
      <c r="W6" s="161" t="s">
        <v>67</v>
      </c>
    </row>
    <row r="7" spans="1:23" ht="37.5" customHeight="1">
      <c r="A7" s="164"/>
      <c r="B7" s="164"/>
      <c r="C7" s="164"/>
      <c r="D7" s="164"/>
      <c r="E7" s="164"/>
      <c r="F7" s="164"/>
      <c r="G7" s="164"/>
      <c r="H7" s="164"/>
      <c r="I7" s="173" t="s">
        <v>56</v>
      </c>
      <c r="J7" s="168" t="s">
        <v>195</v>
      </c>
      <c r="K7" s="168" t="s">
        <v>191</v>
      </c>
      <c r="L7" s="168" t="s">
        <v>192</v>
      </c>
      <c r="M7" s="168" t="s">
        <v>193</v>
      </c>
      <c r="N7" s="168" t="s">
        <v>191</v>
      </c>
      <c r="O7" s="168" t="s">
        <v>192</v>
      </c>
      <c r="P7" s="168" t="s">
        <v>193</v>
      </c>
      <c r="Q7" s="168" t="s">
        <v>60</v>
      </c>
      <c r="R7" s="168" t="s">
        <v>56</v>
      </c>
      <c r="S7" s="168" t="s">
        <v>63</v>
      </c>
      <c r="T7" s="168" t="s">
        <v>194</v>
      </c>
      <c r="U7" s="168" t="s">
        <v>65</v>
      </c>
      <c r="V7" s="168" t="s">
        <v>66</v>
      </c>
      <c r="W7" s="168" t="s">
        <v>67</v>
      </c>
    </row>
    <row r="8" spans="1:23" ht="14.25" customHeight="1">
      <c r="A8" s="48">
        <v>1</v>
      </c>
      <c r="B8" s="48">
        <v>2</v>
      </c>
      <c r="C8" s="48">
        <v>3</v>
      </c>
      <c r="D8" s="48">
        <v>4</v>
      </c>
      <c r="E8" s="48">
        <v>5</v>
      </c>
      <c r="F8" s="48">
        <v>6</v>
      </c>
      <c r="G8" s="48">
        <v>7</v>
      </c>
      <c r="H8" s="48">
        <v>8</v>
      </c>
      <c r="I8" s="48">
        <v>9</v>
      </c>
      <c r="J8" s="48">
        <v>10</v>
      </c>
      <c r="K8" s="48">
        <v>11</v>
      </c>
      <c r="L8" s="48">
        <v>12</v>
      </c>
      <c r="M8" s="48">
        <v>13</v>
      </c>
      <c r="N8" s="48">
        <v>14</v>
      </c>
      <c r="O8" s="48">
        <v>15</v>
      </c>
      <c r="P8" s="48">
        <v>16</v>
      </c>
      <c r="Q8" s="48">
        <v>17</v>
      </c>
      <c r="R8" s="48">
        <v>18</v>
      </c>
      <c r="S8" s="48">
        <v>19</v>
      </c>
      <c r="T8" s="48">
        <v>20</v>
      </c>
      <c r="U8" s="48">
        <v>21</v>
      </c>
      <c r="V8" s="48">
        <v>22</v>
      </c>
      <c r="W8" s="48">
        <v>23</v>
      </c>
    </row>
    <row r="9" spans="1:23" ht="20.25" customHeight="1">
      <c r="A9" s="9" t="s">
        <v>196</v>
      </c>
      <c r="B9" s="9"/>
      <c r="C9" s="9"/>
      <c r="D9" s="9"/>
      <c r="E9" s="9"/>
      <c r="F9" s="9"/>
      <c r="G9" s="9"/>
      <c r="H9" s="6">
        <v>6785721.1699999999</v>
      </c>
      <c r="I9" s="6">
        <v>6785721.1699999999</v>
      </c>
      <c r="J9" s="6"/>
      <c r="K9" s="6"/>
      <c r="L9" s="6">
        <v>6785721.1699999999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20.25" customHeight="1">
      <c r="A10" s="49" t="s">
        <v>69</v>
      </c>
      <c r="B10" s="9" t="s">
        <v>197</v>
      </c>
      <c r="C10" s="9" t="s">
        <v>198</v>
      </c>
      <c r="D10" s="9" t="s">
        <v>100</v>
      </c>
      <c r="E10" s="9" t="s">
        <v>101</v>
      </c>
      <c r="F10" s="9" t="s">
        <v>199</v>
      </c>
      <c r="G10" s="9" t="s">
        <v>200</v>
      </c>
      <c r="H10" s="6">
        <v>2064564</v>
      </c>
      <c r="I10" s="6">
        <v>2064564</v>
      </c>
      <c r="J10" s="6"/>
      <c r="K10" s="6"/>
      <c r="L10" s="6">
        <v>2064564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20.25" customHeight="1">
      <c r="A11" s="49" t="s">
        <v>69</v>
      </c>
      <c r="B11" s="9" t="s">
        <v>197</v>
      </c>
      <c r="C11" s="9" t="s">
        <v>198</v>
      </c>
      <c r="D11" s="9" t="s">
        <v>100</v>
      </c>
      <c r="E11" s="9" t="s">
        <v>101</v>
      </c>
      <c r="F11" s="9" t="s">
        <v>201</v>
      </c>
      <c r="G11" s="9" t="s">
        <v>202</v>
      </c>
      <c r="H11" s="6">
        <v>192000</v>
      </c>
      <c r="I11" s="6">
        <v>192000</v>
      </c>
      <c r="J11" s="50"/>
      <c r="K11" s="50"/>
      <c r="L11" s="6">
        <v>192000</v>
      </c>
      <c r="M11" s="50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20.25" customHeight="1">
      <c r="A12" s="49" t="s">
        <v>69</v>
      </c>
      <c r="B12" s="9" t="s">
        <v>197</v>
      </c>
      <c r="C12" s="9" t="s">
        <v>198</v>
      </c>
      <c r="D12" s="9" t="s">
        <v>100</v>
      </c>
      <c r="E12" s="9" t="s">
        <v>101</v>
      </c>
      <c r="F12" s="9" t="s">
        <v>201</v>
      </c>
      <c r="G12" s="9" t="s">
        <v>202</v>
      </c>
      <c r="H12" s="6">
        <v>200400</v>
      </c>
      <c r="I12" s="6">
        <v>200400</v>
      </c>
      <c r="J12" s="50"/>
      <c r="K12" s="50"/>
      <c r="L12" s="6">
        <v>200400</v>
      </c>
      <c r="M12" s="50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20.25" customHeight="1">
      <c r="A13" s="49" t="s">
        <v>69</v>
      </c>
      <c r="B13" s="9" t="s">
        <v>197</v>
      </c>
      <c r="C13" s="9" t="s">
        <v>198</v>
      </c>
      <c r="D13" s="9" t="s">
        <v>100</v>
      </c>
      <c r="E13" s="9" t="s">
        <v>101</v>
      </c>
      <c r="F13" s="9" t="s">
        <v>201</v>
      </c>
      <c r="G13" s="9" t="s">
        <v>202</v>
      </c>
      <c r="H13" s="6">
        <v>117180</v>
      </c>
      <c r="I13" s="6">
        <v>117180</v>
      </c>
      <c r="J13" s="50"/>
      <c r="K13" s="50"/>
      <c r="L13" s="6">
        <v>117180</v>
      </c>
      <c r="M13" s="50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0.25" customHeight="1">
      <c r="A14" s="49" t="s">
        <v>69</v>
      </c>
      <c r="B14" s="9" t="s">
        <v>197</v>
      </c>
      <c r="C14" s="9" t="s">
        <v>198</v>
      </c>
      <c r="D14" s="9" t="s">
        <v>100</v>
      </c>
      <c r="E14" s="9" t="s">
        <v>101</v>
      </c>
      <c r="F14" s="9" t="s">
        <v>203</v>
      </c>
      <c r="G14" s="9" t="s">
        <v>204</v>
      </c>
      <c r="H14" s="6">
        <v>172047</v>
      </c>
      <c r="I14" s="6">
        <v>172047</v>
      </c>
      <c r="J14" s="50"/>
      <c r="K14" s="50"/>
      <c r="L14" s="6">
        <v>172047</v>
      </c>
      <c r="M14" s="50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20.25" customHeight="1">
      <c r="A15" s="49" t="s">
        <v>69</v>
      </c>
      <c r="B15" s="9" t="s">
        <v>197</v>
      </c>
      <c r="C15" s="9" t="s">
        <v>198</v>
      </c>
      <c r="D15" s="9" t="s">
        <v>100</v>
      </c>
      <c r="E15" s="9" t="s">
        <v>101</v>
      </c>
      <c r="F15" s="9" t="s">
        <v>205</v>
      </c>
      <c r="G15" s="9" t="s">
        <v>206</v>
      </c>
      <c r="H15" s="6">
        <v>630660</v>
      </c>
      <c r="I15" s="6">
        <v>630660</v>
      </c>
      <c r="J15" s="50"/>
      <c r="K15" s="50"/>
      <c r="L15" s="6">
        <v>630660</v>
      </c>
      <c r="M15" s="50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20.25" customHeight="1">
      <c r="A16" s="49" t="s">
        <v>69</v>
      </c>
      <c r="B16" s="9" t="s">
        <v>197</v>
      </c>
      <c r="C16" s="9" t="s">
        <v>198</v>
      </c>
      <c r="D16" s="9" t="s">
        <v>100</v>
      </c>
      <c r="E16" s="9" t="s">
        <v>101</v>
      </c>
      <c r="F16" s="9" t="s">
        <v>205</v>
      </c>
      <c r="G16" s="9" t="s">
        <v>206</v>
      </c>
      <c r="H16" s="6">
        <v>351900</v>
      </c>
      <c r="I16" s="6">
        <v>351900</v>
      </c>
      <c r="J16" s="50"/>
      <c r="K16" s="50"/>
      <c r="L16" s="6">
        <v>351900</v>
      </c>
      <c r="M16" s="50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20.25" customHeight="1">
      <c r="A17" s="49" t="s">
        <v>69</v>
      </c>
      <c r="B17" s="9" t="s">
        <v>197</v>
      </c>
      <c r="C17" s="9" t="s">
        <v>198</v>
      </c>
      <c r="D17" s="9" t="s">
        <v>100</v>
      </c>
      <c r="E17" s="9" t="s">
        <v>101</v>
      </c>
      <c r="F17" s="9" t="s">
        <v>205</v>
      </c>
      <c r="G17" s="9" t="s">
        <v>206</v>
      </c>
      <c r="H17" s="6">
        <v>675654</v>
      </c>
      <c r="I17" s="6">
        <v>675654</v>
      </c>
      <c r="J17" s="50"/>
      <c r="K17" s="50"/>
      <c r="L17" s="6">
        <v>675654</v>
      </c>
      <c r="M17" s="50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20.25" customHeight="1">
      <c r="A18" s="49" t="s">
        <v>69</v>
      </c>
      <c r="B18" s="9" t="s">
        <v>207</v>
      </c>
      <c r="C18" s="9" t="s">
        <v>208</v>
      </c>
      <c r="D18" s="9" t="s">
        <v>112</v>
      </c>
      <c r="E18" s="9" t="s">
        <v>113</v>
      </c>
      <c r="F18" s="9" t="s">
        <v>209</v>
      </c>
      <c r="G18" s="9" t="s">
        <v>210</v>
      </c>
      <c r="H18" s="6">
        <v>641479.19999999995</v>
      </c>
      <c r="I18" s="6">
        <v>641479.19999999995</v>
      </c>
      <c r="J18" s="50"/>
      <c r="K18" s="50"/>
      <c r="L18" s="6">
        <v>641479.19999999995</v>
      </c>
      <c r="M18" s="50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20.25" customHeight="1">
      <c r="A19" s="49" t="s">
        <v>69</v>
      </c>
      <c r="B19" s="9" t="s">
        <v>207</v>
      </c>
      <c r="C19" s="9" t="s">
        <v>208</v>
      </c>
      <c r="D19" s="9" t="s">
        <v>114</v>
      </c>
      <c r="E19" s="9" t="s">
        <v>355</v>
      </c>
      <c r="F19" s="9" t="s">
        <v>211</v>
      </c>
      <c r="G19" s="9" t="s">
        <v>212</v>
      </c>
      <c r="H19" s="6">
        <v>260000</v>
      </c>
      <c r="I19" s="6">
        <v>260000</v>
      </c>
      <c r="J19" s="50"/>
      <c r="K19" s="50"/>
      <c r="L19" s="6">
        <v>260000</v>
      </c>
      <c r="M19" s="50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20.25" customHeight="1">
      <c r="A20" s="49" t="s">
        <v>69</v>
      </c>
      <c r="B20" s="9" t="s">
        <v>207</v>
      </c>
      <c r="C20" s="9" t="s">
        <v>208</v>
      </c>
      <c r="D20" s="9" t="s">
        <v>120</v>
      </c>
      <c r="E20" s="9" t="s">
        <v>121</v>
      </c>
      <c r="F20" s="9" t="s">
        <v>213</v>
      </c>
      <c r="G20" s="9" t="s">
        <v>214</v>
      </c>
      <c r="H20" s="6">
        <v>316730.36</v>
      </c>
      <c r="I20" s="6">
        <v>316730.36</v>
      </c>
      <c r="J20" s="50"/>
      <c r="K20" s="50"/>
      <c r="L20" s="6">
        <v>316730.36</v>
      </c>
      <c r="M20" s="50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20.25" customHeight="1">
      <c r="A21" s="49" t="s">
        <v>69</v>
      </c>
      <c r="B21" s="9" t="s">
        <v>207</v>
      </c>
      <c r="C21" s="9" t="s">
        <v>208</v>
      </c>
      <c r="D21" s="9" t="s">
        <v>120</v>
      </c>
      <c r="E21" s="9" t="s">
        <v>121</v>
      </c>
      <c r="F21" s="9" t="s">
        <v>213</v>
      </c>
      <c r="G21" s="9" t="s">
        <v>214</v>
      </c>
      <c r="H21" s="6">
        <v>4184</v>
      </c>
      <c r="I21" s="6">
        <v>4184</v>
      </c>
      <c r="J21" s="50"/>
      <c r="K21" s="50"/>
      <c r="L21" s="6">
        <v>4184</v>
      </c>
      <c r="M21" s="50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20.25" customHeight="1">
      <c r="A22" s="49" t="s">
        <v>69</v>
      </c>
      <c r="B22" s="9" t="s">
        <v>207</v>
      </c>
      <c r="C22" s="9" t="s">
        <v>208</v>
      </c>
      <c r="D22" s="9" t="s">
        <v>120</v>
      </c>
      <c r="E22" s="9" t="s">
        <v>121</v>
      </c>
      <c r="F22" s="9" t="s">
        <v>213</v>
      </c>
      <c r="G22" s="9" t="s">
        <v>214</v>
      </c>
      <c r="H22" s="6">
        <v>16736</v>
      </c>
      <c r="I22" s="6">
        <v>16736</v>
      </c>
      <c r="J22" s="50"/>
      <c r="K22" s="50"/>
      <c r="L22" s="6">
        <v>16736</v>
      </c>
      <c r="M22" s="50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20.25" customHeight="1">
      <c r="A23" s="49" t="s">
        <v>69</v>
      </c>
      <c r="B23" s="9" t="s">
        <v>207</v>
      </c>
      <c r="C23" s="9" t="s">
        <v>208</v>
      </c>
      <c r="D23" s="9" t="s">
        <v>122</v>
      </c>
      <c r="E23" s="9" t="s">
        <v>123</v>
      </c>
      <c r="F23" s="9" t="s">
        <v>215</v>
      </c>
      <c r="G23" s="9" t="s">
        <v>216</v>
      </c>
      <c r="H23" s="6">
        <v>34375.360000000001</v>
      </c>
      <c r="I23" s="6">
        <v>34375.360000000001</v>
      </c>
      <c r="J23" s="50"/>
      <c r="K23" s="50"/>
      <c r="L23" s="6">
        <v>34375.360000000001</v>
      </c>
      <c r="M23" s="50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20.25" customHeight="1">
      <c r="A24" s="49" t="s">
        <v>69</v>
      </c>
      <c r="B24" s="9" t="s">
        <v>207</v>
      </c>
      <c r="C24" s="9" t="s">
        <v>208</v>
      </c>
      <c r="D24" s="9" t="s">
        <v>122</v>
      </c>
      <c r="E24" s="9" t="s">
        <v>123</v>
      </c>
      <c r="F24" s="9" t="s">
        <v>215</v>
      </c>
      <c r="G24" s="9" t="s">
        <v>216</v>
      </c>
      <c r="H24" s="6">
        <v>200462.25</v>
      </c>
      <c r="I24" s="6">
        <v>200462.25</v>
      </c>
      <c r="J24" s="50"/>
      <c r="K24" s="50"/>
      <c r="L24" s="6">
        <v>200462.25</v>
      </c>
      <c r="M24" s="50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20.25" customHeight="1">
      <c r="A25" s="49" t="s">
        <v>69</v>
      </c>
      <c r="B25" s="9" t="s">
        <v>207</v>
      </c>
      <c r="C25" s="9" t="s">
        <v>208</v>
      </c>
      <c r="D25" s="9" t="s">
        <v>100</v>
      </c>
      <c r="E25" s="9" t="s">
        <v>101</v>
      </c>
      <c r="F25" s="9" t="s">
        <v>217</v>
      </c>
      <c r="G25" s="9" t="s">
        <v>218</v>
      </c>
      <c r="H25" s="6">
        <v>28160</v>
      </c>
      <c r="I25" s="6">
        <v>28160</v>
      </c>
      <c r="J25" s="50"/>
      <c r="K25" s="50"/>
      <c r="L25" s="6">
        <v>28160</v>
      </c>
      <c r="M25" s="50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20.25" customHeight="1">
      <c r="A26" s="49" t="s">
        <v>69</v>
      </c>
      <c r="B26" s="9" t="s">
        <v>207</v>
      </c>
      <c r="C26" s="9" t="s">
        <v>208</v>
      </c>
      <c r="D26" s="9" t="s">
        <v>124</v>
      </c>
      <c r="E26" s="9" t="s">
        <v>125</v>
      </c>
      <c r="F26" s="9" t="s">
        <v>217</v>
      </c>
      <c r="G26" s="9" t="s">
        <v>218</v>
      </c>
      <c r="H26" s="6">
        <v>14080</v>
      </c>
      <c r="I26" s="6">
        <v>14080</v>
      </c>
      <c r="J26" s="50"/>
      <c r="K26" s="50"/>
      <c r="L26" s="6">
        <v>14080</v>
      </c>
      <c r="M26" s="50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20.25" customHeight="1">
      <c r="A27" s="49" t="s">
        <v>69</v>
      </c>
      <c r="B27" s="9" t="s">
        <v>219</v>
      </c>
      <c r="C27" s="9" t="s">
        <v>131</v>
      </c>
      <c r="D27" s="9" t="s">
        <v>130</v>
      </c>
      <c r="E27" s="9" t="s">
        <v>131</v>
      </c>
      <c r="F27" s="9" t="s">
        <v>220</v>
      </c>
      <c r="G27" s="9" t="s">
        <v>131</v>
      </c>
      <c r="H27" s="6">
        <v>481109</v>
      </c>
      <c r="I27" s="6">
        <v>481109</v>
      </c>
      <c r="J27" s="50"/>
      <c r="K27" s="50"/>
      <c r="L27" s="6">
        <v>481109</v>
      </c>
      <c r="M27" s="50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20.25" customHeight="1">
      <c r="A28" s="49" t="s">
        <v>69</v>
      </c>
      <c r="B28" s="9" t="s">
        <v>221</v>
      </c>
      <c r="C28" s="9" t="s">
        <v>222</v>
      </c>
      <c r="D28" s="9" t="s">
        <v>110</v>
      </c>
      <c r="E28" s="9" t="s">
        <v>356</v>
      </c>
      <c r="F28" s="9" t="s">
        <v>223</v>
      </c>
      <c r="G28" s="9" t="s">
        <v>224</v>
      </c>
      <c r="H28" s="6">
        <v>115200</v>
      </c>
      <c r="I28" s="6">
        <v>115200</v>
      </c>
      <c r="J28" s="50"/>
      <c r="K28" s="50"/>
      <c r="L28" s="6">
        <v>115200</v>
      </c>
      <c r="M28" s="50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20.25" customHeight="1">
      <c r="A29" s="49" t="s">
        <v>69</v>
      </c>
      <c r="B29" s="9" t="s">
        <v>225</v>
      </c>
      <c r="C29" s="9" t="s">
        <v>226</v>
      </c>
      <c r="D29" s="9" t="s">
        <v>100</v>
      </c>
      <c r="E29" s="9" t="s">
        <v>101</v>
      </c>
      <c r="F29" s="9" t="s">
        <v>205</v>
      </c>
      <c r="G29" s="9" t="s">
        <v>206</v>
      </c>
      <c r="H29" s="6">
        <v>268800</v>
      </c>
      <c r="I29" s="6">
        <v>268800</v>
      </c>
      <c r="J29" s="50"/>
      <c r="K29" s="50"/>
      <c r="L29" s="6">
        <v>268800</v>
      </c>
      <c r="M29" s="50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17.25" customHeight="1">
      <c r="A30" s="174" t="s">
        <v>170</v>
      </c>
      <c r="B30" s="175"/>
      <c r="C30" s="175"/>
      <c r="D30" s="175"/>
      <c r="E30" s="175"/>
      <c r="F30" s="175"/>
      <c r="G30" s="176"/>
      <c r="H30" s="6">
        <v>6785721.1699999999</v>
      </c>
      <c r="I30" s="6">
        <v>6785721.1699999999</v>
      </c>
      <c r="J30" s="6"/>
      <c r="K30" s="6"/>
      <c r="L30" s="6">
        <v>6785721.1699999999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</sheetData>
  <mergeCells count="30">
    <mergeCell ref="A30:G30"/>
    <mergeCell ref="H4:W4"/>
    <mergeCell ref="H5:H7"/>
    <mergeCell ref="J6:J7"/>
    <mergeCell ref="K6:K7"/>
    <mergeCell ref="L6:L7"/>
    <mergeCell ref="M6:M7"/>
    <mergeCell ref="R6:R7"/>
    <mergeCell ref="S6:S7"/>
    <mergeCell ref="T6:T7"/>
    <mergeCell ref="U6:U7"/>
    <mergeCell ref="V6:V7"/>
    <mergeCell ref="W6:W7"/>
    <mergeCell ref="N6:N7"/>
    <mergeCell ref="O6:O7"/>
    <mergeCell ref="A2:W2"/>
    <mergeCell ref="A3:G3"/>
    <mergeCell ref="A4:A7"/>
    <mergeCell ref="B4:B7"/>
    <mergeCell ref="C4:C7"/>
    <mergeCell ref="D4:D7"/>
    <mergeCell ref="E4:E7"/>
    <mergeCell ref="F4:F7"/>
    <mergeCell ref="G4:G7"/>
    <mergeCell ref="I5:M5"/>
    <mergeCell ref="Q5:Q7"/>
    <mergeCell ref="R5:W5"/>
    <mergeCell ref="P6:P7"/>
    <mergeCell ref="N5:P5"/>
    <mergeCell ref="I6:I7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W13"/>
  <sheetViews>
    <sheetView showZeros="0" workbookViewId="0">
      <selection activeCell="I9" sqref="I9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26"/>
      <c r="E1" s="51"/>
      <c r="F1" s="51"/>
      <c r="G1" s="51"/>
      <c r="H1" s="51"/>
      <c r="U1" s="26"/>
      <c r="W1" s="3" t="s">
        <v>227</v>
      </c>
    </row>
    <row r="2" spans="1:23" ht="46.5" customHeight="1">
      <c r="A2" s="158" t="str">
        <f>"2026"&amp;"年部门项目支出预算表"</f>
        <v>2026年部门项目支出预算表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</row>
    <row r="3" spans="1:23" ht="13.5" customHeight="1">
      <c r="A3" s="159" t="str">
        <f>"单位名称："&amp;"宜良县耿家营民族中学"</f>
        <v>单位名称：宜良县耿家营民族中学</v>
      </c>
      <c r="B3" s="183"/>
      <c r="C3" s="183"/>
      <c r="D3" s="183"/>
      <c r="E3" s="183"/>
      <c r="F3" s="183"/>
      <c r="G3" s="183"/>
      <c r="H3" s="183"/>
      <c r="I3" s="45"/>
      <c r="J3" s="45"/>
      <c r="K3" s="45"/>
      <c r="L3" s="45"/>
      <c r="M3" s="45"/>
      <c r="N3" s="45"/>
      <c r="O3" s="45"/>
      <c r="P3" s="45"/>
      <c r="Q3" s="45"/>
      <c r="U3" s="26"/>
      <c r="W3" s="52" t="s">
        <v>1</v>
      </c>
    </row>
    <row r="4" spans="1:23" ht="21.75" customHeight="1">
      <c r="A4" s="161" t="s">
        <v>228</v>
      </c>
      <c r="B4" s="177" t="s">
        <v>180</v>
      </c>
      <c r="C4" s="161" t="s">
        <v>181</v>
      </c>
      <c r="D4" s="161" t="s">
        <v>229</v>
      </c>
      <c r="E4" s="177" t="s">
        <v>182</v>
      </c>
      <c r="F4" s="177" t="s">
        <v>183</v>
      </c>
      <c r="G4" s="177" t="s">
        <v>184</v>
      </c>
      <c r="H4" s="177" t="s">
        <v>185</v>
      </c>
      <c r="I4" s="184" t="s">
        <v>54</v>
      </c>
      <c r="J4" s="171" t="s">
        <v>230</v>
      </c>
      <c r="K4" s="134"/>
      <c r="L4" s="134"/>
      <c r="M4" s="135"/>
      <c r="N4" s="171" t="s">
        <v>188</v>
      </c>
      <c r="O4" s="134"/>
      <c r="P4" s="135"/>
      <c r="Q4" s="177" t="s">
        <v>60</v>
      </c>
      <c r="R4" s="171" t="s">
        <v>61</v>
      </c>
      <c r="S4" s="134"/>
      <c r="T4" s="134"/>
      <c r="U4" s="134"/>
      <c r="V4" s="134"/>
      <c r="W4" s="135"/>
    </row>
    <row r="5" spans="1:23" ht="21.75" customHeight="1">
      <c r="A5" s="162"/>
      <c r="B5" s="163"/>
      <c r="C5" s="162"/>
      <c r="D5" s="162"/>
      <c r="E5" s="178"/>
      <c r="F5" s="178"/>
      <c r="G5" s="178"/>
      <c r="H5" s="178"/>
      <c r="I5" s="163"/>
      <c r="J5" s="181" t="s">
        <v>57</v>
      </c>
      <c r="K5" s="131"/>
      <c r="L5" s="177" t="s">
        <v>58</v>
      </c>
      <c r="M5" s="177" t="s">
        <v>59</v>
      </c>
      <c r="N5" s="177" t="s">
        <v>57</v>
      </c>
      <c r="O5" s="177" t="s">
        <v>58</v>
      </c>
      <c r="P5" s="177" t="s">
        <v>59</v>
      </c>
      <c r="Q5" s="178"/>
      <c r="R5" s="177" t="s">
        <v>56</v>
      </c>
      <c r="S5" s="177" t="s">
        <v>63</v>
      </c>
      <c r="T5" s="177" t="s">
        <v>194</v>
      </c>
      <c r="U5" s="177" t="s">
        <v>65</v>
      </c>
      <c r="V5" s="177" t="s">
        <v>66</v>
      </c>
      <c r="W5" s="177" t="s">
        <v>67</v>
      </c>
    </row>
    <row r="6" spans="1:23" ht="21" customHeight="1">
      <c r="A6" s="163"/>
      <c r="B6" s="163"/>
      <c r="C6" s="163"/>
      <c r="D6" s="163"/>
      <c r="E6" s="163"/>
      <c r="F6" s="163"/>
      <c r="G6" s="163"/>
      <c r="H6" s="163"/>
      <c r="I6" s="163"/>
      <c r="J6" s="182" t="s">
        <v>56</v>
      </c>
      <c r="K6" s="132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</row>
    <row r="7" spans="1:23" ht="39.75" customHeight="1">
      <c r="A7" s="168"/>
      <c r="B7" s="137"/>
      <c r="C7" s="168"/>
      <c r="D7" s="168"/>
      <c r="E7" s="179"/>
      <c r="F7" s="179"/>
      <c r="G7" s="179"/>
      <c r="H7" s="179"/>
      <c r="I7" s="137"/>
      <c r="J7" s="54" t="s">
        <v>56</v>
      </c>
      <c r="K7" s="54" t="s">
        <v>231</v>
      </c>
      <c r="L7" s="179"/>
      <c r="M7" s="179"/>
      <c r="N7" s="179"/>
      <c r="O7" s="179"/>
      <c r="P7" s="179"/>
      <c r="Q7" s="179"/>
      <c r="R7" s="179"/>
      <c r="S7" s="179"/>
      <c r="T7" s="179"/>
      <c r="U7" s="137"/>
      <c r="V7" s="179"/>
      <c r="W7" s="179"/>
    </row>
    <row r="8" spans="1:23" ht="15" customHeight="1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55">
        <v>10</v>
      </c>
      <c r="K8" s="55">
        <v>11</v>
      </c>
      <c r="L8" s="48">
        <v>12</v>
      </c>
      <c r="M8" s="48">
        <v>13</v>
      </c>
      <c r="N8" s="48">
        <v>14</v>
      </c>
      <c r="O8" s="48">
        <v>15</v>
      </c>
      <c r="P8" s="48">
        <v>16</v>
      </c>
      <c r="Q8" s="48">
        <v>17</v>
      </c>
      <c r="R8" s="48">
        <v>18</v>
      </c>
      <c r="S8" s="48">
        <v>19</v>
      </c>
      <c r="T8" s="48">
        <v>20</v>
      </c>
      <c r="U8" s="55">
        <v>21</v>
      </c>
      <c r="V8" s="48">
        <v>22</v>
      </c>
      <c r="W8" s="55">
        <v>23</v>
      </c>
    </row>
    <row r="9" spans="1:23" ht="21.75" customHeight="1">
      <c r="A9" s="23" t="s">
        <v>232</v>
      </c>
      <c r="B9" s="23" t="s">
        <v>233</v>
      </c>
      <c r="C9" s="23" t="s">
        <v>234</v>
      </c>
      <c r="D9" s="23" t="s">
        <v>69</v>
      </c>
      <c r="E9" s="23" t="s">
        <v>100</v>
      </c>
      <c r="F9" s="23" t="s">
        <v>101</v>
      </c>
      <c r="G9" s="23" t="s">
        <v>235</v>
      </c>
      <c r="H9" s="23" t="s">
        <v>357</v>
      </c>
      <c r="I9" s="6">
        <v>192000</v>
      </c>
      <c r="J9" s="6"/>
      <c r="K9" s="6"/>
      <c r="L9" s="6"/>
      <c r="M9" s="6"/>
      <c r="N9" s="6"/>
      <c r="O9" s="6"/>
      <c r="P9" s="6"/>
      <c r="Q9" s="6"/>
      <c r="R9" s="6">
        <v>192000</v>
      </c>
      <c r="S9" s="6"/>
      <c r="T9" s="6"/>
      <c r="U9" s="6"/>
      <c r="V9" s="6"/>
      <c r="W9" s="6">
        <v>192000</v>
      </c>
    </row>
    <row r="10" spans="1:23" ht="21.75" customHeight="1">
      <c r="A10" s="23" t="s">
        <v>236</v>
      </c>
      <c r="B10" s="23" t="s">
        <v>237</v>
      </c>
      <c r="C10" s="23" t="s">
        <v>238</v>
      </c>
      <c r="D10" s="23" t="s">
        <v>69</v>
      </c>
      <c r="E10" s="23" t="s">
        <v>100</v>
      </c>
      <c r="F10" s="23" t="s">
        <v>101</v>
      </c>
      <c r="G10" s="23" t="s">
        <v>239</v>
      </c>
      <c r="H10" s="23" t="s">
        <v>240</v>
      </c>
      <c r="I10" s="6">
        <v>15100.16</v>
      </c>
      <c r="J10" s="6">
        <v>15100.16</v>
      </c>
      <c r="K10" s="6">
        <v>15100.16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21.75" customHeight="1">
      <c r="A11" s="23" t="s">
        <v>236</v>
      </c>
      <c r="B11" s="23" t="s">
        <v>241</v>
      </c>
      <c r="C11" s="23" t="s">
        <v>242</v>
      </c>
      <c r="D11" s="23" t="s">
        <v>69</v>
      </c>
      <c r="E11" s="23" t="s">
        <v>100</v>
      </c>
      <c r="F11" s="23" t="s">
        <v>101</v>
      </c>
      <c r="G11" s="23" t="s">
        <v>243</v>
      </c>
      <c r="H11" s="23" t="s">
        <v>244</v>
      </c>
      <c r="I11" s="6">
        <v>4819.2</v>
      </c>
      <c r="J11" s="6">
        <v>4819.2</v>
      </c>
      <c r="K11" s="6">
        <v>4819.2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21.75" customHeight="1">
      <c r="A12" s="23" t="s">
        <v>236</v>
      </c>
      <c r="B12" s="23" t="s">
        <v>245</v>
      </c>
      <c r="C12" s="23" t="s">
        <v>246</v>
      </c>
      <c r="D12" s="23" t="s">
        <v>69</v>
      </c>
      <c r="E12" s="23" t="s">
        <v>104</v>
      </c>
      <c r="F12" s="23" t="s">
        <v>105</v>
      </c>
      <c r="G12" s="23" t="s">
        <v>247</v>
      </c>
      <c r="H12" s="23" t="s">
        <v>248</v>
      </c>
      <c r="I12" s="6">
        <v>448</v>
      </c>
      <c r="J12" s="6">
        <v>448</v>
      </c>
      <c r="K12" s="6">
        <v>448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8.75" customHeight="1">
      <c r="A13" s="174" t="s">
        <v>170</v>
      </c>
      <c r="B13" s="180"/>
      <c r="C13" s="180"/>
      <c r="D13" s="180"/>
      <c r="E13" s="180"/>
      <c r="F13" s="180"/>
      <c r="G13" s="180"/>
      <c r="H13" s="115"/>
      <c r="I13" s="6">
        <v>212367.35999999999</v>
      </c>
      <c r="J13" s="6">
        <v>20367.36</v>
      </c>
      <c r="K13" s="6">
        <v>20367.36</v>
      </c>
      <c r="L13" s="6"/>
      <c r="M13" s="6"/>
      <c r="N13" s="6"/>
      <c r="O13" s="6"/>
      <c r="P13" s="6"/>
      <c r="Q13" s="6"/>
      <c r="R13" s="6">
        <v>192000</v>
      </c>
      <c r="S13" s="6"/>
      <c r="T13" s="6"/>
      <c r="U13" s="6"/>
      <c r="V13" s="6"/>
      <c r="W13" s="6">
        <v>192000</v>
      </c>
    </row>
  </sheetData>
  <mergeCells count="28">
    <mergeCell ref="A13:H13"/>
    <mergeCell ref="U5:U7"/>
    <mergeCell ref="B4:B7"/>
    <mergeCell ref="J5:K6"/>
    <mergeCell ref="A2:W2"/>
    <mergeCell ref="F4:F7"/>
    <mergeCell ref="A4:A7"/>
    <mergeCell ref="C4:C7"/>
    <mergeCell ref="A3:H3"/>
    <mergeCell ref="D4:D7"/>
    <mergeCell ref="G4:G7"/>
    <mergeCell ref="H4:H7"/>
    <mergeCell ref="I4:I7"/>
    <mergeCell ref="L5:L7"/>
    <mergeCell ref="E4:E7"/>
    <mergeCell ref="M5:M7"/>
    <mergeCell ref="J4:M4"/>
    <mergeCell ref="N4:P4"/>
    <mergeCell ref="N5:N7"/>
    <mergeCell ref="O5:O7"/>
    <mergeCell ref="P5:P7"/>
    <mergeCell ref="Q4:Q7"/>
    <mergeCell ref="R4:W4"/>
    <mergeCell ref="R5:R7"/>
    <mergeCell ref="S5:S7"/>
    <mergeCell ref="T5:T7"/>
    <mergeCell ref="V5:V7"/>
    <mergeCell ref="W5:W7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J18"/>
  <sheetViews>
    <sheetView showZeros="0" topLeftCell="A10" workbookViewId="0"/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8" customHeight="1">
      <c r="J1" s="43" t="s">
        <v>249</v>
      </c>
    </row>
    <row r="2" spans="1:10" ht="39.75" customHeight="1">
      <c r="A2" s="187" t="str">
        <f>"2026"&amp;"年部门项目支出绩效目标表"</f>
        <v>2026年部门项目支出绩效目标表</v>
      </c>
      <c r="B2" s="158"/>
      <c r="C2" s="158"/>
      <c r="D2" s="158"/>
      <c r="E2" s="158"/>
      <c r="F2" s="157"/>
      <c r="G2" s="158"/>
      <c r="H2" s="157"/>
      <c r="I2" s="157"/>
      <c r="J2" s="158"/>
    </row>
    <row r="3" spans="1:10" ht="17.25" customHeight="1">
      <c r="A3" s="159" t="str">
        <f>"单位名称："&amp;"宜良县耿家营民族中学"</f>
        <v>单位名称：宜良县耿家营民族中学</v>
      </c>
      <c r="B3" s="90"/>
      <c r="C3" s="90"/>
      <c r="D3" s="90"/>
      <c r="E3" s="90"/>
      <c r="F3" s="90"/>
      <c r="G3" s="90"/>
      <c r="H3" s="90"/>
    </row>
    <row r="4" spans="1:10" ht="44.25" customHeight="1">
      <c r="A4" s="54" t="s">
        <v>250</v>
      </c>
      <c r="B4" s="54" t="s">
        <v>251</v>
      </c>
      <c r="C4" s="54" t="s">
        <v>252</v>
      </c>
      <c r="D4" s="54" t="s">
        <v>253</v>
      </c>
      <c r="E4" s="54" t="s">
        <v>254</v>
      </c>
      <c r="F4" s="56" t="s">
        <v>255</v>
      </c>
      <c r="G4" s="54" t="s">
        <v>256</v>
      </c>
      <c r="H4" s="56" t="s">
        <v>257</v>
      </c>
      <c r="I4" s="56" t="s">
        <v>258</v>
      </c>
      <c r="J4" s="54" t="s">
        <v>259</v>
      </c>
    </row>
    <row r="5" spans="1:10" ht="18.75" customHeight="1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48">
        <v>6</v>
      </c>
      <c r="G5" s="57">
        <v>7</v>
      </c>
      <c r="H5" s="48">
        <v>8</v>
      </c>
      <c r="I5" s="48">
        <v>9</v>
      </c>
      <c r="J5" s="57">
        <v>10</v>
      </c>
    </row>
    <row r="6" spans="1:10" ht="42" customHeight="1">
      <c r="A6" s="24" t="s">
        <v>69</v>
      </c>
      <c r="B6" s="23"/>
      <c r="C6" s="23"/>
      <c r="D6" s="23"/>
      <c r="E6" s="58"/>
      <c r="F6" s="13"/>
      <c r="G6" s="58"/>
      <c r="H6" s="13"/>
      <c r="I6" s="13"/>
      <c r="J6" s="58"/>
    </row>
    <row r="7" spans="1:10" ht="42" customHeight="1">
      <c r="A7" s="185" t="s">
        <v>242</v>
      </c>
      <c r="B7" s="186" t="s">
        <v>260</v>
      </c>
      <c r="C7" s="15" t="s">
        <v>261</v>
      </c>
      <c r="D7" s="15" t="s">
        <v>262</v>
      </c>
      <c r="E7" s="24" t="s">
        <v>263</v>
      </c>
      <c r="F7" s="15" t="s">
        <v>264</v>
      </c>
      <c r="G7" s="24" t="s">
        <v>265</v>
      </c>
      <c r="H7" s="15" t="s">
        <v>266</v>
      </c>
      <c r="I7" s="15" t="s">
        <v>267</v>
      </c>
      <c r="J7" s="24" t="s">
        <v>263</v>
      </c>
    </row>
    <row r="8" spans="1:10" ht="42" customHeight="1">
      <c r="A8" s="185" t="s">
        <v>242</v>
      </c>
      <c r="B8" s="186" t="s">
        <v>260</v>
      </c>
      <c r="C8" s="15" t="s">
        <v>268</v>
      </c>
      <c r="D8" s="15" t="s">
        <v>269</v>
      </c>
      <c r="E8" s="24" t="s">
        <v>270</v>
      </c>
      <c r="F8" s="15" t="s">
        <v>264</v>
      </c>
      <c r="G8" s="24" t="s">
        <v>271</v>
      </c>
      <c r="H8" s="15" t="s">
        <v>272</v>
      </c>
      <c r="I8" s="15" t="s">
        <v>267</v>
      </c>
      <c r="J8" s="24" t="s">
        <v>270</v>
      </c>
    </row>
    <row r="9" spans="1:10" ht="42" customHeight="1">
      <c r="A9" s="185" t="s">
        <v>242</v>
      </c>
      <c r="B9" s="186" t="s">
        <v>260</v>
      </c>
      <c r="C9" s="15" t="s">
        <v>273</v>
      </c>
      <c r="D9" s="15" t="s">
        <v>274</v>
      </c>
      <c r="E9" s="24" t="s">
        <v>275</v>
      </c>
      <c r="F9" s="15" t="s">
        <v>276</v>
      </c>
      <c r="G9" s="24" t="s">
        <v>277</v>
      </c>
      <c r="H9" s="15" t="s">
        <v>272</v>
      </c>
      <c r="I9" s="15" t="s">
        <v>267</v>
      </c>
      <c r="J9" s="24" t="s">
        <v>275</v>
      </c>
    </row>
    <row r="10" spans="1:10" ht="42" customHeight="1">
      <c r="A10" s="185" t="s">
        <v>234</v>
      </c>
      <c r="B10" s="186" t="s">
        <v>278</v>
      </c>
      <c r="C10" s="15" t="s">
        <v>261</v>
      </c>
      <c r="D10" s="15" t="s">
        <v>262</v>
      </c>
      <c r="E10" s="24" t="s">
        <v>279</v>
      </c>
      <c r="F10" s="15" t="s">
        <v>264</v>
      </c>
      <c r="G10" s="24" t="s">
        <v>280</v>
      </c>
      <c r="H10" s="15" t="s">
        <v>266</v>
      </c>
      <c r="I10" s="15" t="s">
        <v>267</v>
      </c>
      <c r="J10" s="24" t="s">
        <v>279</v>
      </c>
    </row>
    <row r="11" spans="1:10" ht="42" customHeight="1">
      <c r="A11" s="185" t="s">
        <v>234</v>
      </c>
      <c r="B11" s="186" t="s">
        <v>278</v>
      </c>
      <c r="C11" s="15" t="s">
        <v>268</v>
      </c>
      <c r="D11" s="15" t="s">
        <v>269</v>
      </c>
      <c r="E11" s="24" t="s">
        <v>270</v>
      </c>
      <c r="F11" s="15" t="s">
        <v>264</v>
      </c>
      <c r="G11" s="24" t="s">
        <v>277</v>
      </c>
      <c r="H11" s="15" t="s">
        <v>272</v>
      </c>
      <c r="I11" s="15" t="s">
        <v>267</v>
      </c>
      <c r="J11" s="24" t="s">
        <v>270</v>
      </c>
    </row>
    <row r="12" spans="1:10" ht="42" customHeight="1">
      <c r="A12" s="185" t="s">
        <v>234</v>
      </c>
      <c r="B12" s="186" t="s">
        <v>278</v>
      </c>
      <c r="C12" s="15" t="s">
        <v>273</v>
      </c>
      <c r="D12" s="15" t="s">
        <v>274</v>
      </c>
      <c r="E12" s="24" t="s">
        <v>281</v>
      </c>
      <c r="F12" s="15" t="s">
        <v>276</v>
      </c>
      <c r="G12" s="24" t="s">
        <v>277</v>
      </c>
      <c r="H12" s="15" t="s">
        <v>272</v>
      </c>
      <c r="I12" s="15" t="s">
        <v>267</v>
      </c>
      <c r="J12" s="24" t="s">
        <v>281</v>
      </c>
    </row>
    <row r="13" spans="1:10" ht="42" customHeight="1">
      <c r="A13" s="185" t="s">
        <v>238</v>
      </c>
      <c r="B13" s="186" t="s">
        <v>282</v>
      </c>
      <c r="C13" s="15" t="s">
        <v>261</v>
      </c>
      <c r="D13" s="15" t="s">
        <v>262</v>
      </c>
      <c r="E13" s="24" t="s">
        <v>283</v>
      </c>
      <c r="F13" s="15" t="s">
        <v>264</v>
      </c>
      <c r="G13" s="24" t="s">
        <v>265</v>
      </c>
      <c r="H13" s="15" t="s">
        <v>266</v>
      </c>
      <c r="I13" s="15" t="s">
        <v>267</v>
      </c>
      <c r="J13" s="24" t="s">
        <v>283</v>
      </c>
    </row>
    <row r="14" spans="1:10" ht="42" customHeight="1">
      <c r="A14" s="185" t="s">
        <v>238</v>
      </c>
      <c r="B14" s="186" t="s">
        <v>282</v>
      </c>
      <c r="C14" s="15" t="s">
        <v>268</v>
      </c>
      <c r="D14" s="15" t="s">
        <v>269</v>
      </c>
      <c r="E14" s="24" t="s">
        <v>269</v>
      </c>
      <c r="F14" s="15" t="s">
        <v>264</v>
      </c>
      <c r="G14" s="24" t="s">
        <v>271</v>
      </c>
      <c r="H14" s="15" t="s">
        <v>272</v>
      </c>
      <c r="I14" s="15" t="s">
        <v>267</v>
      </c>
      <c r="J14" s="24" t="s">
        <v>269</v>
      </c>
    </row>
    <row r="15" spans="1:10" ht="42" customHeight="1">
      <c r="A15" s="185" t="s">
        <v>238</v>
      </c>
      <c r="B15" s="186" t="s">
        <v>282</v>
      </c>
      <c r="C15" s="15" t="s">
        <v>273</v>
      </c>
      <c r="D15" s="15" t="s">
        <v>274</v>
      </c>
      <c r="E15" s="24" t="s">
        <v>275</v>
      </c>
      <c r="F15" s="15" t="s">
        <v>276</v>
      </c>
      <c r="G15" s="24" t="s">
        <v>277</v>
      </c>
      <c r="H15" s="15" t="s">
        <v>272</v>
      </c>
      <c r="I15" s="15" t="s">
        <v>267</v>
      </c>
      <c r="J15" s="24" t="s">
        <v>275</v>
      </c>
    </row>
    <row r="16" spans="1:10" ht="42" customHeight="1">
      <c r="A16" s="185" t="s">
        <v>246</v>
      </c>
      <c r="B16" s="186" t="s">
        <v>284</v>
      </c>
      <c r="C16" s="15" t="s">
        <v>261</v>
      </c>
      <c r="D16" s="15" t="s">
        <v>262</v>
      </c>
      <c r="E16" s="24" t="s">
        <v>285</v>
      </c>
      <c r="F16" s="15" t="s">
        <v>264</v>
      </c>
      <c r="G16" s="24" t="s">
        <v>286</v>
      </c>
      <c r="H16" s="15" t="s">
        <v>266</v>
      </c>
      <c r="I16" s="15" t="s">
        <v>267</v>
      </c>
      <c r="J16" s="24" t="s">
        <v>285</v>
      </c>
    </row>
    <row r="17" spans="1:10" ht="42" customHeight="1">
      <c r="A17" s="185" t="s">
        <v>246</v>
      </c>
      <c r="B17" s="186" t="s">
        <v>284</v>
      </c>
      <c r="C17" s="15" t="s">
        <v>268</v>
      </c>
      <c r="D17" s="15" t="s">
        <v>269</v>
      </c>
      <c r="E17" s="24" t="s">
        <v>270</v>
      </c>
      <c r="F17" s="15" t="s">
        <v>264</v>
      </c>
      <c r="G17" s="24" t="s">
        <v>271</v>
      </c>
      <c r="H17" s="15" t="s">
        <v>272</v>
      </c>
      <c r="I17" s="15" t="s">
        <v>267</v>
      </c>
      <c r="J17" s="24" t="s">
        <v>270</v>
      </c>
    </row>
    <row r="18" spans="1:10" ht="42" customHeight="1">
      <c r="A18" s="185" t="s">
        <v>246</v>
      </c>
      <c r="B18" s="186" t="s">
        <v>284</v>
      </c>
      <c r="C18" s="15" t="s">
        <v>273</v>
      </c>
      <c r="D18" s="15" t="s">
        <v>274</v>
      </c>
      <c r="E18" s="24" t="s">
        <v>287</v>
      </c>
      <c r="F18" s="15" t="s">
        <v>264</v>
      </c>
      <c r="G18" s="24" t="s">
        <v>271</v>
      </c>
      <c r="H18" s="15" t="s">
        <v>272</v>
      </c>
      <c r="I18" s="15" t="s">
        <v>267</v>
      </c>
      <c r="J18" s="24" t="s">
        <v>287</v>
      </c>
    </row>
  </sheetData>
  <mergeCells count="10">
    <mergeCell ref="A13:A15"/>
    <mergeCell ref="B13:B15"/>
    <mergeCell ref="A16:A18"/>
    <mergeCell ref="B16:B18"/>
    <mergeCell ref="A2:J2"/>
    <mergeCell ref="A3:H3"/>
    <mergeCell ref="A7:A9"/>
    <mergeCell ref="B7:B9"/>
    <mergeCell ref="A10:A12"/>
    <mergeCell ref="B10:B12"/>
  </mergeCells>
  <phoneticPr fontId="16" type="noConversion"/>
  <printOptions horizontalCentered="1"/>
  <pageMargins left="0.96" right="0.96" top="0.72" bottom="0.72" header="0" footer="0"/>
  <pageSetup paperSize="9" scale="69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17</vt:i4>
      </vt:variant>
    </vt:vector>
  </HeadingPairs>
  <TitlesOfParts>
    <vt:vector size="34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2026-03-04T11:03:12Z</dcterms:created>
  <dcterms:modified xsi:type="dcterms:W3CDTF">2026-03-17T01:50:35Z</dcterms:modified>
</cp:coreProperties>
</file>