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40" windowWidth="14775" windowHeight="6975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5725"/>
</workbook>
</file>

<file path=xl/calcChain.xml><?xml version="1.0" encoding="utf-8"?>
<calcChain xmlns="http://schemas.openxmlformats.org/spreadsheetml/2006/main">
  <c r="A2" i="13"/>
  <c r="A2" i="14"/>
  <c r="G5" i="17"/>
  <c r="F5"/>
  <c r="E5"/>
  <c r="A3"/>
  <c r="A2"/>
  <c r="A3" i="16"/>
  <c r="A2"/>
  <c r="A3" i="15"/>
  <c r="A2"/>
  <c r="A3" i="14"/>
  <c r="A3" i="13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<sst xmlns="http://schemas.openxmlformats.org/spreadsheetml/2006/main" count="677" uniqueCount="322">
  <si>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</si>
  <si>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</si>
  <si>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</si>
  <si>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</si>
  <si>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</si>
  <si>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</si>
  <si>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</si>
  <si>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</si>
  <si>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</si>
  <si>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</si>
  <si>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</si>
  <si>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</si>
  <si>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</si>
  <si>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</si>
  <si>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</si>
  <si>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</si>
  <si>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</si>
  <si>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</si>
  <si>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</si>
  <si>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</si>
  <si>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</si>
  <si>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</si>
  <si>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</si>
  <si>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</si>
  <si>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</si>
  <si>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</si>
  <si>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</si>
  <si>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</si>
  <si>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</si>
  <si>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</si>
  <si>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</si>
  <si>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</si>
  <si>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</si>
  <si>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</si>
  <si>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</si>
  <si>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</si>
  <si>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</si>
  <si>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</si>
  <si>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</si>
  <si>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</si>
  <si>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</si>
  <si>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</si>
  <si>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</si>
  <si>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</si>
  <si>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</si>
  <si>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</si>
  <si>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</si>
  <si>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</si>
  <si>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</si>
  <si>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</si>
  <si>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</si>
  <si>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</si>
  <si>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</si>
  <si>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</si>
  <si>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</si>
  <si>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</si>
  <si>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</si>
  <si>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</si>
  <si>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</si>
  <si>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</si>
  <si>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</si>
  <si>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</si>
  <si>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</si>
  <si>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</si>
  <si>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</si>
  <si>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</si>
  <si>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</si>
  <si>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</si>
  <si>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117002</t>
  </si>
  <si>
    <t>宜良县公共就业和人才服务中心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</si>
  <si>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</si>
  <si>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</si>
  <si>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</si>
  <si>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</si>
  <si>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</si>
  <si>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</si>
  <si>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</si>
  <si>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</si>
  <si>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</si>
  <si>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</si>
  <si>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</si>
  <si>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</si>
  <si>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</si>
  <si>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</si>
  <si>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</si>
  <si>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</si>
  <si>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</si>
  <si>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</si>
  <si>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</si>
  <si>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</si>
  <si>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</si>
  <si>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</si>
  <si>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</si>
  <si>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</si>
  <si>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</si>
  <si>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</si>
  <si>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</si>
  <si>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</si>
  <si>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</si>
  <si>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</si>
  <si>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</si>
  <si>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</si>
  <si>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</si>
  <si>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</si>
  <si>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</si>
  <si>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</si>
  <si>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</si>
  <si>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</si>
  <si>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</si>
  <si>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</si>
  <si>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</si>
  <si>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</si>
  <si>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</si>
  <si>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</si>
  <si>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</si>
  <si>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</si>
  <si>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</si>
  <si>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</si>
  <si>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</si>
  <si>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</si>
  <si>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</si>
  <si>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</si>
  <si>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</si>
  <si>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</si>
  <si>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</si>
  <si>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</si>
  <si>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</si>
  <si>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</si>
  <si>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</si>
  <si>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</si>
  <si>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</si>
  <si>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</si>
  <si>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</si>
  <si>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</si>
  <si>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</si>
  <si>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</si>
  <si>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</si>
  <si>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</si>
  <si>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</si>
  <si>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</si>
  <si>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</si>
  <si>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</si>
  <si>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</si>
  <si>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</si>
  <si>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</si>
  <si>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</si>
  <si>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</si>
  <si>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</si>
  <si>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</si>
  <si>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</si>
  <si>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</si>
  <si>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</si>
  <si>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</si>
  <si>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</si>
  <si>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</si>
  <si>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</si>
  <si>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</si>
  <si>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</si>
  <si>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</si>
  <si>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</si>
  <si>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</si>
  <si>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</si>
  <si>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</si>
  <si>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</si>
  <si>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</si>
  <si>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</si>
  <si>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</si>
  <si>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</si>
  <si>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</si>
  <si>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</si>
  <si>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</si>
  <si>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</si>
  <si>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</si>
  <si>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</si>
  <si>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</si>
  <si>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</si>
  <si>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</si>
  <si>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</si>
  <si>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</si>
  <si>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</si>
  <si>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</si>
  <si>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</si>
  <si>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</si>
  <si>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</si>
  <si>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</si>
  <si>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</si>
  <si>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</si>
  <si>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</si>
  <si>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</si>
  <si>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</si>
  <si>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</si>
  <si>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</si>
  <si>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</si>
  <si>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</si>
  <si>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宜良县人力资源和社会保障局</t>
  </si>
  <si>
    <t>530125210000000000796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</si>
  <si>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</si>
  <si>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</si>
  <si>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</si>
  <si>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</si>
  <si>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</si>
  <si>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</si>
  <si>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</si>
  <si>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530125210000000000797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</si>
  <si>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</si>
  <si>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</si>
  <si>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</si>
  <si>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</si>
  <si>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</si>
  <si>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</si>
  <si>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</si>
  <si>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</si>
  <si>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</si>
  <si>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</si>
  <si>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</si>
  <si>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530125210000000000798</t>
  </si>
  <si>
    <t>30113</t>
  </si>
  <si>
    <t>530125210000000000801</t>
  </si>
  <si>
    <t>30217</t>
  </si>
  <si>
    <t>530125210000000000802</t>
  </si>
  <si>
    <t>行政公务交通补贴</t>
  </si>
  <si>
    <t>30239</t>
  </si>
  <si>
    <t>其他交通费用</t>
  </si>
  <si>
    <t>530125210000000000803</t>
  </si>
  <si>
    <t>工会经费</t>
  </si>
  <si>
    <t>30228</t>
  </si>
  <si>
    <t>530125210000000000804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</si>
  <si>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</si>
  <si>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</si>
  <si>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</si>
  <si>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</si>
  <si>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</si>
  <si>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</si>
  <si>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</si>
  <si>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</si>
  <si>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</si>
  <si>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530125231100001309083</t>
  </si>
  <si>
    <t>离退休人员支出</t>
  </si>
  <si>
    <t>30305</t>
  </si>
  <si>
    <t>生活补助</t>
  </si>
  <si>
    <t>530125231100001489773</t>
  </si>
  <si>
    <t>其他财政补助人员生活补助</t>
  </si>
  <si>
    <t>30399</t>
  </si>
  <si>
    <t>其他对个人和家庭的补助</t>
  </si>
  <si>
    <t>530125231100001489789</t>
  </si>
  <si>
    <t>行政人员绩效奖励</t>
  </si>
  <si>
    <t>预算05-1表</t>
  </si>
  <si>
    <t>项目分类</t>
  </si>
  <si>
    <t>项目单位</t>
  </si>
  <si>
    <t>本年拨款</t>
  </si>
  <si>
    <t>其中：本次下达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</si>
  <si>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</si>
  <si>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</si>
  <si>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</si>
  <si>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</si>
  <si>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</si>
  <si>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</si>
  <si>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</si>
  <si>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</si>
  <si>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</si>
  <si>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</si>
  <si>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</si>
  <si>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</si>
  <si>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</si>
  <si>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</si>
  <si>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</si>
  <si>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</si>
  <si>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</si>
  <si>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</si>
  <si>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</si>
  <si>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</si>
  <si>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</si>
  <si>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</si>
  <si>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</si>
  <si>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</si>
  <si>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</si>
  <si>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</si>
  <si>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</si>
  <si>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</si>
  <si>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</si>
  <si>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</si>
  <si>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</si>
  <si>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</si>
  <si>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</si>
  <si>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</si>
  <si>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</si>
  <si>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</si>
  <si>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</si>
  <si>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</si>
  <si>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</si>
  <si>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</si>
  <si>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</si>
  <si>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</si>
  <si>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</si>
  <si>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</si>
  <si>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</si>
  <si>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</si>
  <si>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</si>
  <si>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</si>
  <si>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</si>
  <si>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</si>
  <si>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</si>
  <si>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</si>
  <si>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</si>
  <si>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</si>
  <si>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</si>
  <si>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</si>
  <si>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</si>
  <si>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</si>
  <si>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</si>
  <si>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</si>
  <si>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</si>
  <si>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</si>
  <si>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</si>
  <si>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</si>
  <si>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</si>
  <si>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</si>
  <si>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</si>
  <si>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r>
      <t>备注：202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年我单位无此预算项目，本表为空。</t>
    </r>
    <phoneticPr fontId="17" type="noConversion"/>
  </si>
  <si>
    <t>备注：2026年我单位无此预算项目，本表为空。</t>
  </si>
  <si>
    <t>备注：2026年我单位无此预算项目，本表为空。</t>
    <phoneticPr fontId="17" type="noConversion"/>
  </si>
  <si>
    <r>
      <t>备注：宜良县公共就业和人才服务中心2026</t>
    </r>
    <r>
      <rPr>
        <sz val="11"/>
        <color theme="1"/>
        <rFont val="宋体"/>
        <charset val="134"/>
        <scheme val="minor"/>
      </rPr>
      <t>年一般公共预算财政拨款“三公”经费预算合计48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0.00元，较上年增加320.00元，增长7.</t>
    </r>
    <r>
      <rPr>
        <sz val="11"/>
        <color theme="1"/>
        <rFont val="宋体"/>
        <family val="3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%，具体变动情况如下：（一）因公出国（境）费：宜良县公共就业和人才服务中心202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年因公出国（境）费预算为0元，较上年增加0元，增长0%，共计安排因公出国（境）团组0个，因公出国（境）0人次。（二）公务接待费：宜良县公共就业和人才服务中心202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年公务接待费预算为48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0.00元，较上年增加320.00元，增长7.</t>
    </r>
    <r>
      <rPr>
        <sz val="11"/>
        <color theme="1"/>
        <rFont val="宋体"/>
        <family val="3"/>
        <charset val="134"/>
        <scheme val="minor"/>
      </rPr>
      <t>14</t>
    </r>
    <r>
      <rPr>
        <sz val="11"/>
        <color theme="1"/>
        <rFont val="宋体"/>
        <charset val="134"/>
        <scheme val="minor"/>
      </rPr>
      <t>%，国内公务接待批次为10次，共计接待</t>
    </r>
    <r>
      <rPr>
        <sz val="11"/>
        <color theme="1"/>
        <rFont val="宋体"/>
        <family val="3"/>
        <charset val="134"/>
        <scheme val="minor"/>
      </rPr>
      <t>60</t>
    </r>
    <r>
      <rPr>
        <sz val="11"/>
        <color theme="1"/>
        <rFont val="宋体"/>
        <charset val="134"/>
        <scheme val="minor"/>
      </rPr>
      <t>人次。较上年增长的原因是调入1人，接待费用按人均标准预算，支出增加。（三）公务用车购置及运行维护费：宜良县公共就业和人才服务中心202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公务用车购置及运行维护费为0元，较上年增加0元，增长0%。其中：公务用车购置费0元，较上年增加0元，增长0%；公务用车运行维护费0元，较上年增加0元，增长0%。共计购置公务用车0辆，年末公务用车保有量为0辆。较上年增加0辆，增长0%。</t>
    </r>
    <phoneticPr fontId="17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</si>
</sst>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9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29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indent="1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8" fillId="0" borderId="1" xfId="0" applyFont="1" applyBorder="1"/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 applyProtection="1">
      <alignment horizontal="left" vertical="center"/>
      <protection locked="0"/>
    </xf>
    <xf numFmtId="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topLeftCell="A10" workbookViewId="0">
      <selection activeCell="I32" sqref="I32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8" t="str">
        <f>"2026"&amp;"年部门财务收支预算总表"</f>
        <v>2026年部门财务收支预算总表</v>
      </c>
      <c r="B2" s="89"/>
      <c r="C2" s="89"/>
      <c r="D2" s="89"/>
    </row>
    <row r="3" spans="1:4" ht="17.25" customHeight="1">
      <c r="A3" s="90" t="str">
        <f>"单位名称："&amp;"宜良县公共就业和人才服务中心"</f>
        <v>单位名称：宜良县公共就业和人才服务中心</v>
      </c>
      <c r="B3" s="91"/>
      <c r="D3" s="3" t="s">
        <v>1</v>
      </c>
    </row>
    <row r="4" spans="1:4" ht="23.25" customHeight="1">
      <c r="A4" s="92" t="s">
        <v>2</v>
      </c>
      <c r="B4" s="93"/>
      <c r="C4" s="92" t="s">
        <v>3</v>
      </c>
      <c r="D4" s="93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3480181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/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2991143.65</v>
      </c>
    </row>
    <row r="14" spans="1:4" ht="17.25" customHeight="1">
      <c r="A14" s="5" t="s">
        <v>23</v>
      </c>
      <c r="B14" s="6"/>
      <c r="C14" s="8" t="s">
        <v>24</v>
      </c>
      <c r="D14" s="6">
        <v>278704.34999999998</v>
      </c>
    </row>
    <row r="15" spans="1:4" ht="17.25" customHeight="1">
      <c r="A15" s="5" t="s">
        <v>25</v>
      </c>
      <c r="B15" s="6"/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210333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3480181</v>
      </c>
      <c r="C32" s="10" t="s">
        <v>44</v>
      </c>
      <c r="D32" s="6">
        <v>3480181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48</v>
      </c>
      <c r="D35" s="6"/>
    </row>
    <row r="36" spans="1:4" ht="16.5" customHeight="1">
      <c r="A36" s="11" t="s">
        <v>49</v>
      </c>
      <c r="B36" s="6">
        <v>3480181</v>
      </c>
      <c r="C36" s="11" t="s">
        <v>50</v>
      </c>
      <c r="D36" s="6">
        <v>3480181</v>
      </c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scale="62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29"/>
      <c r="E1" s="29"/>
      <c r="F1" s="52" t="s">
        <v>262</v>
      </c>
    </row>
    <row r="2" spans="1:6" ht="42" customHeight="1">
      <c r="A2" s="178" t="str">
        <f>"2026"&amp;"年部门政府性基金预算支出预算表"</f>
        <v>2026年部门政府性基金预算支出预算表</v>
      </c>
      <c r="B2" s="179" t="s">
        <v>263</v>
      </c>
      <c r="C2" s="180"/>
      <c r="D2" s="125"/>
      <c r="E2" s="125"/>
      <c r="F2" s="125"/>
    </row>
    <row r="3" spans="1:6" ht="13.5" customHeight="1">
      <c r="A3" s="151" t="str">
        <f>"单位名称："&amp;"宜良县公共就业和人才服务中心"</f>
        <v>单位名称：宜良县公共就业和人才服务中心</v>
      </c>
      <c r="B3" s="151" t="s">
        <v>264</v>
      </c>
      <c r="C3" s="184"/>
      <c r="D3" s="29"/>
      <c r="E3" s="29"/>
      <c r="F3" s="52" t="s">
        <v>1</v>
      </c>
    </row>
    <row r="4" spans="1:6" ht="19.5" customHeight="1">
      <c r="A4" s="135" t="s">
        <v>177</v>
      </c>
      <c r="B4" s="182" t="s">
        <v>71</v>
      </c>
      <c r="C4" s="135" t="s">
        <v>72</v>
      </c>
      <c r="D4" s="163" t="s">
        <v>265</v>
      </c>
      <c r="E4" s="133"/>
      <c r="F4" s="134"/>
    </row>
    <row r="5" spans="1:6" ht="18.75" customHeight="1">
      <c r="A5" s="157"/>
      <c r="B5" s="183"/>
      <c r="C5" s="157"/>
      <c r="D5" s="61" t="s">
        <v>54</v>
      </c>
      <c r="E5" s="46" t="s">
        <v>74</v>
      </c>
      <c r="F5" s="61" t="s">
        <v>75</v>
      </c>
    </row>
    <row r="6" spans="1:6" ht="18.75" customHeight="1">
      <c r="A6" s="56">
        <v>1</v>
      </c>
      <c r="B6" s="62" t="s">
        <v>82</v>
      </c>
      <c r="C6" s="56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99" t="s">
        <v>168</v>
      </c>
      <c r="B9" s="99" t="s">
        <v>168</v>
      </c>
      <c r="C9" s="181" t="s">
        <v>168</v>
      </c>
      <c r="D9" s="6"/>
      <c r="E9" s="6"/>
      <c r="F9" s="6"/>
    </row>
    <row r="10" spans="1:6" ht="21" customHeight="1">
      <c r="A10" s="87" t="s">
        <v>318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7" type="noConversion"/>
  <printOptions horizontalCentered="1"/>
  <pageMargins left="0.37" right="0.37" top="0.56000000000000005" bottom="0.56000000000000005" header="0.48" footer="0.48"/>
  <pageSetup paperSize="9" scale="6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43"/>
      <c r="Q1" s="43" t="s">
        <v>266</v>
      </c>
    </row>
    <row r="2" spans="1:17" ht="41.25" customHeight="1">
      <c r="A2" s="193" t="str">
        <f>"2026"&amp;"年部门政府采购预算表"</f>
        <v>2026年部门政府采购预算表</v>
      </c>
      <c r="B2" s="150"/>
      <c r="C2" s="150"/>
      <c r="D2" s="150"/>
      <c r="E2" s="150"/>
      <c r="F2" s="150"/>
      <c r="G2" s="150"/>
      <c r="H2" s="150"/>
      <c r="I2" s="150"/>
      <c r="J2" s="150"/>
      <c r="K2" s="149"/>
      <c r="L2" s="150"/>
      <c r="M2" s="150"/>
      <c r="N2" s="149"/>
      <c r="O2" s="150"/>
      <c r="P2" s="149"/>
      <c r="Q2" s="149"/>
    </row>
    <row r="3" spans="1:17" ht="18.75" customHeight="1">
      <c r="A3" s="142" t="str">
        <f>"单位名称："&amp;"宜良县公共就业和人才服务中心"</f>
        <v>单位名称：宜良县公共就业和人才服务中心</v>
      </c>
      <c r="B3" s="196"/>
      <c r="C3" s="196"/>
      <c r="D3" s="196"/>
      <c r="E3" s="196"/>
      <c r="F3" s="196"/>
      <c r="G3" s="45"/>
      <c r="H3" s="45"/>
      <c r="I3" s="45"/>
      <c r="J3" s="45"/>
      <c r="P3" s="63"/>
      <c r="Q3" s="52" t="s">
        <v>1</v>
      </c>
    </row>
    <row r="4" spans="1:17" ht="15.75" customHeight="1">
      <c r="A4" s="169" t="s">
        <v>267</v>
      </c>
      <c r="B4" s="194" t="s">
        <v>268</v>
      </c>
      <c r="C4" s="194" t="s">
        <v>269</v>
      </c>
      <c r="D4" s="194" t="s">
        <v>270</v>
      </c>
      <c r="E4" s="194" t="s">
        <v>271</v>
      </c>
      <c r="F4" s="194" t="s">
        <v>272</v>
      </c>
      <c r="G4" s="195" t="s">
        <v>184</v>
      </c>
      <c r="H4" s="195"/>
      <c r="I4" s="195"/>
      <c r="J4" s="195"/>
      <c r="K4" s="161"/>
      <c r="L4" s="195"/>
      <c r="M4" s="195"/>
      <c r="N4" s="158"/>
      <c r="O4" s="195"/>
      <c r="P4" s="161"/>
      <c r="Q4" s="159"/>
    </row>
    <row r="5" spans="1:17" ht="17.25" customHeight="1">
      <c r="A5" s="170"/>
      <c r="B5" s="187"/>
      <c r="C5" s="187"/>
      <c r="D5" s="187"/>
      <c r="E5" s="187"/>
      <c r="F5" s="187"/>
      <c r="G5" s="187" t="s">
        <v>54</v>
      </c>
      <c r="H5" s="187" t="s">
        <v>57</v>
      </c>
      <c r="I5" s="187" t="s">
        <v>273</v>
      </c>
      <c r="J5" s="187" t="s">
        <v>274</v>
      </c>
      <c r="K5" s="197" t="s">
        <v>275</v>
      </c>
      <c r="L5" s="189" t="s">
        <v>276</v>
      </c>
      <c r="M5" s="189"/>
      <c r="N5" s="190"/>
      <c r="O5" s="189"/>
      <c r="P5" s="191"/>
      <c r="Q5" s="192"/>
    </row>
    <row r="6" spans="1:17" ht="54" customHeight="1">
      <c r="A6" s="171"/>
      <c r="B6" s="188"/>
      <c r="C6" s="188"/>
      <c r="D6" s="188"/>
      <c r="E6" s="188"/>
      <c r="F6" s="188"/>
      <c r="G6" s="188"/>
      <c r="H6" s="188" t="s">
        <v>56</v>
      </c>
      <c r="I6" s="188"/>
      <c r="J6" s="188"/>
      <c r="K6" s="198"/>
      <c r="L6" s="65" t="s">
        <v>56</v>
      </c>
      <c r="M6" s="65" t="s">
        <v>63</v>
      </c>
      <c r="N6" s="64" t="s">
        <v>64</v>
      </c>
      <c r="O6" s="65" t="s">
        <v>65</v>
      </c>
      <c r="P6" s="66" t="s">
        <v>66</v>
      </c>
      <c r="Q6" s="64" t="s">
        <v>67</v>
      </c>
    </row>
    <row r="7" spans="1:17" ht="18" customHeight="1">
      <c r="A7" s="67">
        <v>1</v>
      </c>
      <c r="B7" s="68">
        <v>2</v>
      </c>
      <c r="C7" s="67">
        <v>3</v>
      </c>
      <c r="D7" s="67">
        <v>4</v>
      </c>
      <c r="E7" s="68">
        <v>5</v>
      </c>
      <c r="F7" s="67">
        <v>6</v>
      </c>
      <c r="G7" s="67">
        <v>7</v>
      </c>
      <c r="H7" s="68">
        <v>8</v>
      </c>
      <c r="I7" s="67">
        <v>9</v>
      </c>
      <c r="J7" s="67">
        <v>10</v>
      </c>
      <c r="K7" s="68">
        <v>11</v>
      </c>
      <c r="L7" s="67">
        <v>12</v>
      </c>
      <c r="M7" s="67">
        <v>13</v>
      </c>
      <c r="N7" s="68">
        <v>14</v>
      </c>
      <c r="O7" s="67">
        <v>15</v>
      </c>
      <c r="P7" s="67">
        <v>16</v>
      </c>
      <c r="Q7" s="68">
        <v>17</v>
      </c>
    </row>
    <row r="8" spans="1:17" ht="21" customHeight="1">
      <c r="A8" s="69"/>
      <c r="B8" s="70"/>
      <c r="C8" s="70"/>
      <c r="D8" s="70"/>
      <c r="E8" s="7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21" customHeight="1">
      <c r="A9" s="72"/>
      <c r="B9" s="70"/>
      <c r="C9" s="70"/>
      <c r="D9" s="70"/>
      <c r="E9" s="7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21" customHeight="1">
      <c r="A10" s="72"/>
      <c r="B10" s="70"/>
      <c r="C10" s="70"/>
      <c r="D10" s="70"/>
      <c r="E10" s="7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21" customHeight="1">
      <c r="A11" s="185" t="s">
        <v>168</v>
      </c>
      <c r="B11" s="186"/>
      <c r="C11" s="186"/>
      <c r="D11" s="186"/>
      <c r="E11" s="10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27" customHeight="1">
      <c r="A12" s="87" t="s">
        <v>318</v>
      </c>
    </row>
  </sheetData>
  <mergeCells count="16">
    <mergeCell ref="A11:E11"/>
    <mergeCell ref="H5:H6"/>
    <mergeCell ref="L5:Q5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</mergeCells>
  <phoneticPr fontId="17" type="noConversion"/>
  <printOptions horizontalCentered="1"/>
  <pageMargins left="0.96" right="0.96" top="0.72" bottom="0.72" header="0" footer="0"/>
  <pageSetup paperSize="9" scale="34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73"/>
      <c r="B1" s="42"/>
      <c r="C1" s="42"/>
      <c r="D1" s="73"/>
      <c r="E1" s="73"/>
      <c r="F1" s="73"/>
      <c r="G1" s="73"/>
      <c r="H1" s="74"/>
      <c r="I1" s="73"/>
      <c r="J1" s="73"/>
      <c r="K1" s="42"/>
      <c r="L1" s="73"/>
      <c r="M1" s="75"/>
      <c r="N1" s="75" t="s">
        <v>277</v>
      </c>
    </row>
    <row r="2" spans="1:14" ht="41.25" customHeight="1">
      <c r="A2" s="202" t="str">
        <f>"2026"&amp;"年部门政府购买服务预算表"</f>
        <v>2026年部门政府购买服务预算表</v>
      </c>
      <c r="B2" s="149"/>
      <c r="C2" s="149"/>
      <c r="D2" s="203"/>
      <c r="E2" s="203"/>
      <c r="F2" s="203"/>
      <c r="G2" s="203"/>
      <c r="H2" s="204"/>
      <c r="I2" s="203"/>
      <c r="J2" s="203"/>
      <c r="K2" s="149"/>
      <c r="L2" s="203"/>
      <c r="M2" s="204"/>
      <c r="N2" s="149"/>
    </row>
    <row r="3" spans="1:14" ht="22.5" customHeight="1">
      <c r="A3" s="205" t="str">
        <f>"单位名称："&amp;"宜良县公共就业和人才服务中心"</f>
        <v>单位名称：宜良县公共就业和人才服务中心</v>
      </c>
      <c r="B3" s="206"/>
      <c r="C3" s="206"/>
      <c r="D3" s="76"/>
      <c r="E3" s="76"/>
      <c r="F3" s="76"/>
      <c r="G3" s="76"/>
      <c r="H3" s="74"/>
      <c r="I3" s="73"/>
      <c r="J3" s="73"/>
      <c r="K3" s="42"/>
      <c r="L3" s="73"/>
      <c r="M3" s="77"/>
      <c r="N3" s="75" t="s">
        <v>1</v>
      </c>
    </row>
    <row r="4" spans="1:14" ht="24" customHeight="1">
      <c r="A4" s="169" t="s">
        <v>267</v>
      </c>
      <c r="B4" s="200" t="s">
        <v>278</v>
      </c>
      <c r="C4" s="200" t="s">
        <v>279</v>
      </c>
      <c r="D4" s="195" t="s">
        <v>184</v>
      </c>
      <c r="E4" s="195"/>
      <c r="F4" s="195"/>
      <c r="G4" s="195"/>
      <c r="H4" s="161"/>
      <c r="I4" s="195"/>
      <c r="J4" s="195"/>
      <c r="K4" s="158"/>
      <c r="L4" s="195"/>
      <c r="M4" s="161"/>
      <c r="N4" s="159"/>
    </row>
    <row r="5" spans="1:14" ht="24" customHeight="1">
      <c r="A5" s="170"/>
      <c r="B5" s="201"/>
      <c r="C5" s="201"/>
      <c r="D5" s="187" t="s">
        <v>54</v>
      </c>
      <c r="E5" s="187" t="s">
        <v>57</v>
      </c>
      <c r="F5" s="187" t="s">
        <v>273</v>
      </c>
      <c r="G5" s="187" t="s">
        <v>274</v>
      </c>
      <c r="H5" s="197" t="s">
        <v>275</v>
      </c>
      <c r="I5" s="189" t="s">
        <v>276</v>
      </c>
      <c r="J5" s="189"/>
      <c r="K5" s="190"/>
      <c r="L5" s="189"/>
      <c r="M5" s="191"/>
      <c r="N5" s="192"/>
    </row>
    <row r="6" spans="1:14" ht="54" customHeight="1">
      <c r="A6" s="171"/>
      <c r="B6" s="192"/>
      <c r="C6" s="192"/>
      <c r="D6" s="188"/>
      <c r="E6" s="188" t="s">
        <v>56</v>
      </c>
      <c r="F6" s="188"/>
      <c r="G6" s="188"/>
      <c r="H6" s="198"/>
      <c r="I6" s="65" t="s">
        <v>56</v>
      </c>
      <c r="J6" s="65" t="s">
        <v>63</v>
      </c>
      <c r="K6" s="64" t="s">
        <v>64</v>
      </c>
      <c r="L6" s="65" t="s">
        <v>65</v>
      </c>
      <c r="M6" s="66" t="s">
        <v>66</v>
      </c>
      <c r="N6" s="64" t="s">
        <v>67</v>
      </c>
    </row>
    <row r="7" spans="1:14" ht="17.25" customHeight="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spans="1:14" ht="21" customHeight="1">
      <c r="A8" s="69"/>
      <c r="B8" s="72"/>
      <c r="C8" s="72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1" customHeight="1">
      <c r="A9" s="72"/>
      <c r="B9" s="72"/>
      <c r="C9" s="72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21" customHeight="1">
      <c r="A10" s="72"/>
      <c r="B10" s="72"/>
      <c r="C10" s="7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21" customHeight="1">
      <c r="A11" s="185" t="s">
        <v>168</v>
      </c>
      <c r="B11" s="199"/>
      <c r="C11" s="19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25.5" customHeight="1">
      <c r="A12" s="87" t="s">
        <v>318</v>
      </c>
    </row>
  </sheetData>
  <mergeCells count="13">
    <mergeCell ref="A11:C11"/>
    <mergeCell ref="E5:E6"/>
    <mergeCell ref="B4:B6"/>
    <mergeCell ref="C4:C6"/>
    <mergeCell ref="A2:N2"/>
    <mergeCell ref="A4:A6"/>
    <mergeCell ref="D4:N4"/>
    <mergeCell ref="F5:F6"/>
    <mergeCell ref="G5:G6"/>
    <mergeCell ref="A3:C3"/>
    <mergeCell ref="H5:H6"/>
    <mergeCell ref="D5:D6"/>
    <mergeCell ref="I5:N5"/>
  </mergeCells>
  <phoneticPr fontId="17" type="noConversion"/>
  <printOptions horizontalCentered="1"/>
  <pageMargins left="0.96" right="0.96" top="0.72" bottom="0.72" header="0" footer="0"/>
  <pageSetup paperSize="9" scale="33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27"/>
      <c r="W1" s="43"/>
      <c r="X1" s="43"/>
      <c r="Y1" s="43" t="s">
        <v>280</v>
      </c>
    </row>
    <row r="2" spans="1:25" ht="41.25" customHeight="1">
      <c r="A2" s="193" t="str">
        <f>"2026"&amp;"年对下转移支付预算表"</f>
        <v>2026年对下转移支付预算表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49"/>
      <c r="X2" s="149"/>
      <c r="Y2" s="149"/>
    </row>
    <row r="3" spans="1:25" ht="18" customHeight="1">
      <c r="A3" s="205" t="str">
        <f>"单位名称："&amp;"宜良县公共就业和人才服务中心"</f>
        <v>单位名称：宜良县公共就业和人才服务中心</v>
      </c>
      <c r="B3" s="207"/>
      <c r="C3" s="207"/>
      <c r="D3" s="208"/>
      <c r="E3" s="209"/>
      <c r="F3" s="209"/>
      <c r="G3" s="209"/>
      <c r="H3" s="209"/>
      <c r="I3" s="209"/>
      <c r="W3" s="63"/>
      <c r="X3" s="63"/>
      <c r="Y3" s="63" t="s">
        <v>1</v>
      </c>
    </row>
    <row r="4" spans="1:25" ht="19.5" customHeight="1">
      <c r="A4" s="176" t="s">
        <v>281</v>
      </c>
      <c r="B4" s="163" t="s">
        <v>184</v>
      </c>
      <c r="C4" s="133"/>
      <c r="D4" s="133"/>
      <c r="E4" s="163" t="s">
        <v>282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58"/>
      <c r="X4" s="159"/>
      <c r="Y4" s="159"/>
    </row>
    <row r="5" spans="1:25" ht="40.5" customHeight="1">
      <c r="A5" s="136"/>
      <c r="B5" s="47" t="s">
        <v>54</v>
      </c>
      <c r="C5" s="53" t="s">
        <v>57</v>
      </c>
      <c r="D5" s="78" t="s">
        <v>273</v>
      </c>
      <c r="E5" s="39" t="s">
        <v>283</v>
      </c>
      <c r="F5" s="39" t="s">
        <v>284</v>
      </c>
      <c r="G5" s="39" t="s">
        <v>285</v>
      </c>
      <c r="H5" s="39" t="s">
        <v>286</v>
      </c>
      <c r="I5" s="39" t="s">
        <v>287</v>
      </c>
      <c r="J5" s="39" t="s">
        <v>288</v>
      </c>
      <c r="K5" s="39" t="s">
        <v>289</v>
      </c>
      <c r="L5" s="39" t="s">
        <v>290</v>
      </c>
      <c r="M5" s="39" t="s">
        <v>291</v>
      </c>
      <c r="N5" s="39" t="s">
        <v>292</v>
      </c>
      <c r="O5" s="39" t="s">
        <v>293</v>
      </c>
      <c r="P5" s="39" t="s">
        <v>294</v>
      </c>
      <c r="Q5" s="39" t="s">
        <v>295</v>
      </c>
      <c r="R5" s="39" t="s">
        <v>296</v>
      </c>
      <c r="S5" s="39" t="s">
        <v>297</v>
      </c>
      <c r="T5" s="39" t="s">
        <v>298</v>
      </c>
      <c r="U5" s="39" t="s">
        <v>299</v>
      </c>
      <c r="V5" s="39" t="s">
        <v>300</v>
      </c>
      <c r="W5" s="39" t="s">
        <v>301</v>
      </c>
      <c r="X5" s="79" t="s">
        <v>302</v>
      </c>
      <c r="Y5" s="79" t="s">
        <v>303</v>
      </c>
    </row>
    <row r="6" spans="1:25" ht="19.5" customHeight="1">
      <c r="A6" s="55">
        <v>1</v>
      </c>
      <c r="B6" s="55">
        <v>2</v>
      </c>
      <c r="C6" s="55">
        <v>3</v>
      </c>
      <c r="D6" s="36">
        <v>4</v>
      </c>
      <c r="E6" s="48">
        <v>5</v>
      </c>
      <c r="F6" s="55">
        <v>6</v>
      </c>
      <c r="G6" s="55">
        <v>7</v>
      </c>
      <c r="H6" s="36">
        <v>8</v>
      </c>
      <c r="I6" s="55">
        <v>9</v>
      </c>
      <c r="J6" s="55">
        <v>10</v>
      </c>
      <c r="K6" s="55">
        <v>11</v>
      </c>
      <c r="L6" s="36">
        <v>12</v>
      </c>
      <c r="M6" s="55">
        <v>13</v>
      </c>
      <c r="N6" s="55">
        <v>14</v>
      </c>
      <c r="O6" s="55">
        <v>15</v>
      </c>
      <c r="P6" s="36">
        <v>16</v>
      </c>
      <c r="Q6" s="55">
        <v>17</v>
      </c>
      <c r="R6" s="55">
        <v>18</v>
      </c>
      <c r="S6" s="55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  <c r="Y6" s="48">
        <v>25</v>
      </c>
    </row>
    <row r="7" spans="1:25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7.5" customHeight="1">
      <c r="A9" s="87" t="s">
        <v>318</v>
      </c>
    </row>
  </sheetData>
  <mergeCells count="5">
    <mergeCell ref="A2:Y2"/>
    <mergeCell ref="A4:A5"/>
    <mergeCell ref="B4:D4"/>
    <mergeCell ref="A3:I3"/>
    <mergeCell ref="E4:Y4"/>
  </mergeCells>
  <phoneticPr fontId="17" type="noConversion"/>
  <printOptions horizontalCentered="1"/>
  <pageMargins left="0.96" right="0.96" top="0.72" bottom="0.72" header="0" footer="0"/>
  <pageSetup paperSize="9" scale="22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3" t="s">
        <v>304</v>
      </c>
    </row>
    <row r="2" spans="1:10" ht="41.25" customHeight="1">
      <c r="A2" s="210" t="str">
        <f>"2026"&amp;"年对下转移支付绩效目标表"</f>
        <v>2026年对下转移支付绩效目标表</v>
      </c>
      <c r="B2" s="150"/>
      <c r="C2" s="150"/>
      <c r="D2" s="150"/>
      <c r="E2" s="150"/>
      <c r="F2" s="149"/>
      <c r="G2" s="150"/>
      <c r="H2" s="149"/>
      <c r="I2" s="149"/>
      <c r="J2" s="150"/>
    </row>
    <row r="3" spans="1:10" ht="17.25" customHeight="1">
      <c r="A3" s="151" t="str">
        <f>"单位名称："&amp;"宜良县公共就业和人才服务中心"</f>
        <v>单位名称：宜良县公共就业和人才服务中心</v>
      </c>
      <c r="B3" s="89"/>
      <c r="C3" s="89"/>
      <c r="D3" s="89"/>
      <c r="E3" s="89"/>
      <c r="F3" s="89"/>
      <c r="G3" s="89"/>
      <c r="H3" s="89"/>
    </row>
    <row r="4" spans="1:10" ht="44.25" customHeight="1">
      <c r="A4" s="54" t="s">
        <v>252</v>
      </c>
      <c r="B4" s="54" t="s">
        <v>253</v>
      </c>
      <c r="C4" s="54" t="s">
        <v>254</v>
      </c>
      <c r="D4" s="54" t="s">
        <v>255</v>
      </c>
      <c r="E4" s="54" t="s">
        <v>256</v>
      </c>
      <c r="F4" s="56" t="s">
        <v>257</v>
      </c>
      <c r="G4" s="54" t="s">
        <v>258</v>
      </c>
      <c r="H4" s="56" t="s">
        <v>259</v>
      </c>
      <c r="I4" s="56" t="s">
        <v>260</v>
      </c>
      <c r="J4" s="54" t="s">
        <v>261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4"/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23.25" customHeight="1">
      <c r="A8" s="87" t="s">
        <v>318</v>
      </c>
    </row>
  </sheetData>
  <mergeCells count="2">
    <mergeCell ref="A2:J2"/>
    <mergeCell ref="A3:H3"/>
  </mergeCells>
  <phoneticPr fontId="17" type="noConversion"/>
  <printOptions horizontalCentered="1"/>
  <pageMargins left="0.96" right="0.96" top="0.72" bottom="0.72" header="0" footer="0"/>
  <pageSetup paperSize="9" scale="5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H10"/>
  <sheetViews>
    <sheetView showZeros="0" workbookViewId="0">
      <selection activeCell="A10" sqref="A10:H10"/>
    </sheetView>
  </sheetViews>
  <sheetFormatPr defaultColWidth="10.375" defaultRowHeight="14.25" customHeight="1"/>
  <cols>
    <col min="1" max="1" width="6.375" customWidth="1"/>
    <col min="2" max="2" width="8.75" customWidth="1"/>
    <col min="3" max="3" width="15.625" customWidth="1"/>
    <col min="4" max="4" width="9.5" customWidth="1"/>
    <col min="5" max="5" width="13.25" customWidth="1"/>
    <col min="6" max="8" width="26.25" customWidth="1"/>
  </cols>
  <sheetData>
    <row r="1" spans="1:8" ht="14.25" customHeight="1">
      <c r="A1" s="219" t="s">
        <v>305</v>
      </c>
      <c r="B1" s="220"/>
      <c r="C1" s="221"/>
      <c r="D1" s="221"/>
      <c r="E1" s="221"/>
      <c r="F1" s="220"/>
      <c r="G1" s="220"/>
      <c r="H1" s="221"/>
    </row>
    <row r="2" spans="1:8" ht="41.25" customHeight="1">
      <c r="A2" s="95" t="str">
        <f>"2026"&amp;"年新增资产配置预算表"</f>
        <v>2026年新增资产配置预算表</v>
      </c>
      <c r="B2" s="141"/>
      <c r="C2" s="140"/>
      <c r="D2" s="140"/>
      <c r="E2" s="140"/>
      <c r="F2" s="141"/>
      <c r="G2" s="141"/>
      <c r="H2" s="140"/>
    </row>
    <row r="3" spans="1:8" ht="14.25" customHeight="1">
      <c r="A3" s="90" t="str">
        <f>"单位名称："&amp;"宜良县公共就业和人才服务中心"</f>
        <v>单位名称：宜良县公共就业和人才服务中心</v>
      </c>
      <c r="B3" s="222"/>
      <c r="C3" s="1"/>
      <c r="E3" s="37"/>
      <c r="F3" s="22"/>
      <c r="G3" s="22"/>
      <c r="H3" s="2" t="s">
        <v>1</v>
      </c>
    </row>
    <row r="4" spans="1:8" ht="28.5" customHeight="1">
      <c r="A4" s="144" t="s">
        <v>177</v>
      </c>
      <c r="B4" s="96" t="s">
        <v>306</v>
      </c>
      <c r="C4" s="144" t="s">
        <v>307</v>
      </c>
      <c r="D4" s="144" t="s">
        <v>308</v>
      </c>
      <c r="E4" s="144" t="s">
        <v>309</v>
      </c>
      <c r="F4" s="147" t="s">
        <v>310</v>
      </c>
      <c r="G4" s="223"/>
      <c r="H4" s="144"/>
    </row>
    <row r="5" spans="1:8" ht="21" customHeight="1">
      <c r="A5" s="96"/>
      <c r="B5" s="148"/>
      <c r="C5" s="146"/>
      <c r="D5" s="148"/>
      <c r="E5" s="148"/>
      <c r="F5" s="39" t="s">
        <v>271</v>
      </c>
      <c r="G5" s="39" t="s">
        <v>311</v>
      </c>
      <c r="H5" s="39" t="s">
        <v>312</v>
      </c>
    </row>
    <row r="6" spans="1:8" ht="17.25" customHeight="1">
      <c r="A6" s="17" t="s">
        <v>81</v>
      </c>
      <c r="B6" s="17">
        <v>2</v>
      </c>
      <c r="C6" s="58">
        <v>3</v>
      </c>
      <c r="D6" s="17">
        <v>4</v>
      </c>
      <c r="E6" s="80">
        <v>5</v>
      </c>
      <c r="F6" s="18">
        <v>6</v>
      </c>
      <c r="G6" s="58">
        <v>7</v>
      </c>
      <c r="H6" s="58">
        <v>8</v>
      </c>
    </row>
    <row r="7" spans="1:8" ht="19.5" customHeight="1">
      <c r="A7" s="19"/>
      <c r="B7" s="8"/>
      <c r="C7" s="24"/>
      <c r="D7" s="15"/>
      <c r="E7" s="18"/>
      <c r="F7" s="81"/>
      <c r="G7" s="82"/>
      <c r="H7" s="82"/>
    </row>
    <row r="8" spans="1:8" ht="19.5" customHeight="1">
      <c r="A8" s="19"/>
      <c r="B8" s="8"/>
      <c r="C8" s="24"/>
      <c r="D8" s="15"/>
      <c r="E8" s="18"/>
      <c r="F8" s="81"/>
      <c r="G8" s="82"/>
      <c r="H8" s="82"/>
    </row>
    <row r="9" spans="1:8" ht="19.5" customHeight="1">
      <c r="A9" s="217" t="s">
        <v>54</v>
      </c>
      <c r="B9" s="212"/>
      <c r="C9" s="213"/>
      <c r="D9" s="218"/>
      <c r="E9" s="218"/>
      <c r="F9" s="81"/>
      <c r="G9" s="82"/>
      <c r="H9" s="82"/>
    </row>
    <row r="10" spans="1:8" ht="19.5" customHeight="1">
      <c r="A10" s="211" t="s">
        <v>320</v>
      </c>
      <c r="B10" s="212"/>
      <c r="C10" s="213"/>
      <c r="D10" s="214"/>
      <c r="E10" s="214"/>
      <c r="F10" s="215"/>
      <c r="G10" s="216"/>
      <c r="H10" s="216"/>
    </row>
  </sheetData>
  <mergeCells count="11">
    <mergeCell ref="A10:H10"/>
    <mergeCell ref="A9:E9"/>
    <mergeCell ref="A1:H1"/>
    <mergeCell ref="A2:H2"/>
    <mergeCell ref="A3:B3"/>
    <mergeCell ref="F4:H4"/>
    <mergeCell ref="E4:E5"/>
    <mergeCell ref="D4:D5"/>
    <mergeCell ref="C4:C5"/>
    <mergeCell ref="B4:B5"/>
    <mergeCell ref="A4:A5"/>
  </mergeCells>
  <phoneticPr fontId="17" type="noConversion"/>
  <pageMargins left="0.6692913385826772" right="0.6692913385826772" top="0.70866141732283472" bottom="0.70866141732283472" header="0.27559055118110237" footer="0.27559055118110237"/>
  <pageSetup paperSize="9" fitToWidth="0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3" t="s">
        <v>313</v>
      </c>
    </row>
    <row r="2" spans="1:11" ht="41.25" customHeight="1">
      <c r="A2" s="224" t="str">
        <f>"2026"&amp;"年上级转移支付补助项目支出预算表"</f>
        <v>2026年上级转移支付补助项目支出预算表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3.5" customHeight="1">
      <c r="A3" s="151" t="str">
        <f>"单位名称："&amp;"宜良县公共就业和人才服务中心"</f>
        <v>单位名称：宜良县公共就业和人才服务中心</v>
      </c>
      <c r="B3" s="175"/>
      <c r="C3" s="175"/>
      <c r="D3" s="175"/>
      <c r="E3" s="175"/>
      <c r="F3" s="175"/>
      <c r="G3" s="175"/>
      <c r="H3" s="45"/>
      <c r="I3" s="45"/>
      <c r="J3" s="45"/>
      <c r="K3" s="63" t="s">
        <v>1</v>
      </c>
    </row>
    <row r="4" spans="1:11" ht="21.75" customHeight="1">
      <c r="A4" s="153" t="s">
        <v>247</v>
      </c>
      <c r="B4" s="153" t="s">
        <v>179</v>
      </c>
      <c r="C4" s="153" t="s">
        <v>248</v>
      </c>
      <c r="D4" s="169" t="s">
        <v>180</v>
      </c>
      <c r="E4" s="169" t="s">
        <v>181</v>
      </c>
      <c r="F4" s="169" t="s">
        <v>182</v>
      </c>
      <c r="G4" s="169" t="s">
        <v>183</v>
      </c>
      <c r="H4" s="176" t="s">
        <v>54</v>
      </c>
      <c r="I4" s="163" t="s">
        <v>314</v>
      </c>
      <c r="J4" s="133"/>
      <c r="K4" s="134"/>
    </row>
    <row r="5" spans="1:11" ht="21.75" customHeight="1">
      <c r="A5" s="154"/>
      <c r="B5" s="154"/>
      <c r="C5" s="154"/>
      <c r="D5" s="170"/>
      <c r="E5" s="170"/>
      <c r="F5" s="170"/>
      <c r="G5" s="170"/>
      <c r="H5" s="155"/>
      <c r="I5" s="169" t="s">
        <v>57</v>
      </c>
      <c r="J5" s="169" t="s">
        <v>58</v>
      </c>
      <c r="K5" s="169" t="s">
        <v>59</v>
      </c>
    </row>
    <row r="6" spans="1:11" ht="40.5" customHeight="1">
      <c r="A6" s="160"/>
      <c r="B6" s="160"/>
      <c r="C6" s="160"/>
      <c r="D6" s="171"/>
      <c r="E6" s="171"/>
      <c r="F6" s="171"/>
      <c r="G6" s="171"/>
      <c r="H6" s="136"/>
      <c r="I6" s="171" t="s">
        <v>56</v>
      </c>
      <c r="J6" s="171"/>
      <c r="K6" s="171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66" t="s">
        <v>168</v>
      </c>
      <c r="B10" s="172"/>
      <c r="C10" s="172"/>
      <c r="D10" s="172"/>
      <c r="E10" s="172"/>
      <c r="F10" s="172"/>
      <c r="G10" s="114"/>
      <c r="H10" s="85"/>
      <c r="I10" s="85"/>
      <c r="J10" s="85"/>
      <c r="K10" s="83"/>
    </row>
    <row r="11" spans="1:11" ht="19.5" customHeight="1">
      <c r="A11" t="s">
        <v>319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7" type="noConversion"/>
  <printOptions horizontalCentered="1"/>
  <pageMargins left="0.37" right="0.37" top="0.56000000000000005" bottom="0.56000000000000005" header="0.48" footer="0.48"/>
  <pageSetup paperSize="9" scale="58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1"/>
  <sheetViews>
    <sheetView showZeros="0" workbookViewId="0">
      <selection activeCell="A16" sqref="A16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3" t="s">
        <v>315</v>
      </c>
    </row>
    <row r="2" spans="1:7" ht="41.25" customHeight="1">
      <c r="A2" s="150" t="str">
        <f>"2026"&amp;"年部门项目中期规划预算表"</f>
        <v>2026年部门项目中期规划预算表</v>
      </c>
      <c r="B2" s="150"/>
      <c r="C2" s="150"/>
      <c r="D2" s="150"/>
      <c r="E2" s="150"/>
      <c r="F2" s="150"/>
      <c r="G2" s="150"/>
    </row>
    <row r="3" spans="1:7" ht="13.5" customHeight="1">
      <c r="A3" s="151" t="str">
        <f>"单位名称："&amp;"宜良县公共就业和人才服务中心"</f>
        <v>单位名称：宜良县公共就业和人才服务中心</v>
      </c>
      <c r="B3" s="175"/>
      <c r="C3" s="175"/>
      <c r="D3" s="175"/>
      <c r="E3" s="45"/>
      <c r="F3" s="45"/>
      <c r="G3" s="63" t="s">
        <v>1</v>
      </c>
    </row>
    <row r="4" spans="1:7" ht="21.75" customHeight="1">
      <c r="A4" s="153" t="s">
        <v>248</v>
      </c>
      <c r="B4" s="153" t="s">
        <v>247</v>
      </c>
      <c r="C4" s="153" t="s">
        <v>179</v>
      </c>
      <c r="D4" s="169" t="s">
        <v>316</v>
      </c>
      <c r="E4" s="163" t="s">
        <v>57</v>
      </c>
      <c r="F4" s="133"/>
      <c r="G4" s="134"/>
    </row>
    <row r="5" spans="1:7" ht="21.75" customHeight="1">
      <c r="A5" s="154"/>
      <c r="B5" s="154"/>
      <c r="C5" s="154"/>
      <c r="D5" s="170"/>
      <c r="E5" s="225" t="str">
        <f>"2026"&amp;"年"</f>
        <v>2026年</v>
      </c>
      <c r="F5" s="169" t="str">
        <f>("2026"+1)&amp;"年"</f>
        <v>2027年</v>
      </c>
      <c r="G5" s="169" t="str">
        <f>("2026"+2)&amp;"年"</f>
        <v>2028年</v>
      </c>
    </row>
    <row r="6" spans="1:7" ht="40.5" customHeight="1">
      <c r="A6" s="160"/>
      <c r="B6" s="160"/>
      <c r="C6" s="160"/>
      <c r="D6" s="171"/>
      <c r="E6" s="136"/>
      <c r="F6" s="171" t="s">
        <v>56</v>
      </c>
      <c r="G6" s="171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/>
      <c r="B8" s="86"/>
      <c r="C8" s="86"/>
      <c r="D8" s="15"/>
      <c r="E8" s="85"/>
      <c r="F8" s="85"/>
      <c r="G8" s="85"/>
    </row>
    <row r="9" spans="1:7" ht="18.75" customHeight="1">
      <c r="A9" s="15"/>
      <c r="B9" s="15"/>
      <c r="C9" s="15"/>
      <c r="D9" s="15"/>
      <c r="E9" s="85"/>
      <c r="F9" s="85"/>
      <c r="G9" s="85"/>
    </row>
    <row r="10" spans="1:7" ht="18.75" customHeight="1">
      <c r="A10" s="226" t="s">
        <v>54</v>
      </c>
      <c r="B10" s="227" t="s">
        <v>317</v>
      </c>
      <c r="C10" s="227"/>
      <c r="D10" s="228"/>
      <c r="E10" s="85"/>
      <c r="F10" s="85"/>
      <c r="G10" s="85"/>
    </row>
    <row r="11" spans="1:7" ht="24.75" customHeight="1">
      <c r="A11" t="s">
        <v>319</v>
      </c>
    </row>
  </sheetData>
  <mergeCells count="11"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7" type="noConversion"/>
  <printOptions horizontalCentered="1"/>
  <pageMargins left="0.37" right="0.37" top="0.56000000000000005" bottom="0.56000000000000005" header="0.48" footer="0.48"/>
  <pageSetup paperSize="9" scale="63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4" t="s">
        <v>51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41.25" customHeight="1">
      <c r="A2" s="95" t="str">
        <f>"2026"&amp;"年部门收入预算表"</f>
        <v>2026年部门收入预算表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17.25" customHeight="1">
      <c r="A3" s="90" t="str">
        <f>"单位名称："&amp;"宜良县公共就业和人才服务中心"</f>
        <v>单位名称：宜良县公共就业和人才服务中心</v>
      </c>
      <c r="B3" s="89"/>
      <c r="S3" s="1" t="s">
        <v>1</v>
      </c>
    </row>
    <row r="4" spans="1:19" ht="21.75" customHeight="1">
      <c r="A4" s="101" t="s">
        <v>52</v>
      </c>
      <c r="B4" s="104" t="s">
        <v>53</v>
      </c>
      <c r="C4" s="104" t="s">
        <v>54</v>
      </c>
      <c r="D4" s="98" t="s">
        <v>55</v>
      </c>
      <c r="E4" s="98"/>
      <c r="F4" s="98"/>
      <c r="G4" s="98"/>
      <c r="H4" s="98"/>
      <c r="I4" s="99"/>
      <c r="J4" s="98"/>
      <c r="K4" s="98"/>
      <c r="L4" s="98"/>
      <c r="M4" s="98"/>
      <c r="N4" s="100"/>
      <c r="O4" s="98" t="s">
        <v>45</v>
      </c>
      <c r="P4" s="98"/>
      <c r="Q4" s="98"/>
      <c r="R4" s="98"/>
      <c r="S4" s="100"/>
    </row>
    <row r="5" spans="1:19" ht="27" customHeight="1">
      <c r="A5" s="102"/>
      <c r="B5" s="105"/>
      <c r="C5" s="105"/>
      <c r="D5" s="105" t="s">
        <v>56</v>
      </c>
      <c r="E5" s="105" t="s">
        <v>57</v>
      </c>
      <c r="F5" s="105" t="s">
        <v>58</v>
      </c>
      <c r="G5" s="105" t="s">
        <v>59</v>
      </c>
      <c r="H5" s="105" t="s">
        <v>60</v>
      </c>
      <c r="I5" s="108" t="s">
        <v>61</v>
      </c>
      <c r="J5" s="109"/>
      <c r="K5" s="109"/>
      <c r="L5" s="109"/>
      <c r="M5" s="109"/>
      <c r="N5" s="110"/>
      <c r="O5" s="105" t="s">
        <v>56</v>
      </c>
      <c r="P5" s="105" t="s">
        <v>57</v>
      </c>
      <c r="Q5" s="105" t="s">
        <v>58</v>
      </c>
      <c r="R5" s="105" t="s">
        <v>59</v>
      </c>
      <c r="S5" s="105" t="s">
        <v>62</v>
      </c>
    </row>
    <row r="6" spans="1:19" ht="30" customHeight="1">
      <c r="A6" s="103"/>
      <c r="B6" s="106"/>
      <c r="C6" s="107"/>
      <c r="D6" s="107"/>
      <c r="E6" s="107"/>
      <c r="F6" s="107"/>
      <c r="G6" s="107"/>
      <c r="H6" s="107"/>
      <c r="I6" s="13" t="s">
        <v>56</v>
      </c>
      <c r="J6" s="12" t="s">
        <v>63</v>
      </c>
      <c r="K6" s="12" t="s">
        <v>64</v>
      </c>
      <c r="L6" s="12" t="s">
        <v>65</v>
      </c>
      <c r="M6" s="12" t="s">
        <v>66</v>
      </c>
      <c r="N6" s="12" t="s">
        <v>67</v>
      </c>
      <c r="O6" s="111"/>
      <c r="P6" s="111"/>
      <c r="Q6" s="111"/>
      <c r="R6" s="111"/>
      <c r="S6" s="107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68</v>
      </c>
      <c r="B8" s="15" t="s">
        <v>69</v>
      </c>
      <c r="C8" s="6">
        <v>3480181</v>
      </c>
      <c r="D8" s="6">
        <v>3480181</v>
      </c>
      <c r="E8" s="6">
        <v>3480181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8" customHeight="1">
      <c r="A9" s="96" t="s">
        <v>54</v>
      </c>
      <c r="B9" s="97"/>
      <c r="C9" s="6">
        <v>3480181</v>
      </c>
      <c r="D9" s="6">
        <v>3480181</v>
      </c>
      <c r="E9" s="6">
        <v>3480181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17" type="noConversion"/>
  <printOptions horizontalCentered="1"/>
  <pageMargins left="0.96" right="0.96" top="0.72" bottom="0.72" header="0" footer="0"/>
  <pageSetup paperSize="9" scale="28" orientation="landscape" r:id="rId1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24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2" t="s">
        <v>70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41.25" customHeight="1">
      <c r="A2" s="95" t="str">
        <f>"2026"&amp;"年部门支出预算表"</f>
        <v>2026年部门支出预算表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7.25" customHeight="1">
      <c r="A3" s="90" t="str">
        <f>"单位名称："&amp;"宜良县公共就业和人才服务中心"</f>
        <v>单位名称：宜良县公共就业和人才服务中心</v>
      </c>
      <c r="B3" s="89"/>
      <c r="O3" s="1" t="s">
        <v>1</v>
      </c>
    </row>
    <row r="4" spans="1:15" ht="27" customHeight="1">
      <c r="A4" s="118" t="s">
        <v>71</v>
      </c>
      <c r="B4" s="118" t="s">
        <v>72</v>
      </c>
      <c r="C4" s="118" t="s">
        <v>54</v>
      </c>
      <c r="D4" s="120" t="s">
        <v>57</v>
      </c>
      <c r="E4" s="121"/>
      <c r="F4" s="124"/>
      <c r="G4" s="115" t="s">
        <v>58</v>
      </c>
      <c r="H4" s="115" t="s">
        <v>59</v>
      </c>
      <c r="I4" s="115" t="s">
        <v>73</v>
      </c>
      <c r="J4" s="120" t="s">
        <v>61</v>
      </c>
      <c r="K4" s="121"/>
      <c r="L4" s="121"/>
      <c r="M4" s="121"/>
      <c r="N4" s="122"/>
      <c r="O4" s="123"/>
    </row>
    <row r="5" spans="1:15" ht="42" customHeight="1">
      <c r="A5" s="119"/>
      <c r="B5" s="119"/>
      <c r="C5" s="116"/>
      <c r="D5" s="16" t="s">
        <v>56</v>
      </c>
      <c r="E5" s="16" t="s">
        <v>74</v>
      </c>
      <c r="F5" s="16" t="s">
        <v>75</v>
      </c>
      <c r="G5" s="116"/>
      <c r="H5" s="116"/>
      <c r="I5" s="117"/>
      <c r="J5" s="16" t="s">
        <v>56</v>
      </c>
      <c r="K5" s="4" t="s">
        <v>76</v>
      </c>
      <c r="L5" s="4" t="s">
        <v>77</v>
      </c>
      <c r="M5" s="4" t="s">
        <v>78</v>
      </c>
      <c r="N5" s="4" t="s">
        <v>79</v>
      </c>
      <c r="O5" s="4" t="s">
        <v>80</v>
      </c>
    </row>
    <row r="6" spans="1:15" ht="18" customHeight="1">
      <c r="A6" s="17" t="s">
        <v>81</v>
      </c>
      <c r="B6" s="17" t="s">
        <v>82</v>
      </c>
      <c r="C6" s="17" t="s">
        <v>83</v>
      </c>
      <c r="D6" s="18" t="s">
        <v>84</v>
      </c>
      <c r="E6" s="18" t="s">
        <v>85</v>
      </c>
      <c r="F6" s="18" t="s">
        <v>86</v>
      </c>
      <c r="G6" s="18" t="s">
        <v>87</v>
      </c>
      <c r="H6" s="18" t="s">
        <v>88</v>
      </c>
      <c r="I6" s="18" t="s">
        <v>89</v>
      </c>
      <c r="J6" s="18" t="s">
        <v>90</v>
      </c>
      <c r="K6" s="18" t="s">
        <v>91</v>
      </c>
      <c r="L6" s="18" t="s">
        <v>92</v>
      </c>
      <c r="M6" s="18" t="s">
        <v>93</v>
      </c>
      <c r="N6" s="17" t="s">
        <v>94</v>
      </c>
      <c r="O6" s="18" t="s">
        <v>95</v>
      </c>
    </row>
    <row r="7" spans="1:15" ht="21" customHeight="1">
      <c r="A7" s="19" t="s">
        <v>96</v>
      </c>
      <c r="B7" s="19" t="s">
        <v>97</v>
      </c>
      <c r="C7" s="6">
        <v>2991143.65</v>
      </c>
      <c r="D7" s="6">
        <v>2991143.65</v>
      </c>
      <c r="E7" s="6">
        <v>2991143.65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1" customHeight="1">
      <c r="A8" s="20" t="s">
        <v>98</v>
      </c>
      <c r="B8" s="20" t="s">
        <v>99</v>
      </c>
      <c r="C8" s="6">
        <v>2135499</v>
      </c>
      <c r="D8" s="6">
        <v>2135499</v>
      </c>
      <c r="E8" s="6">
        <v>2135499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1" t="s">
        <v>100</v>
      </c>
      <c r="B9" s="21" t="s">
        <v>101</v>
      </c>
      <c r="C9" s="6">
        <v>2135499</v>
      </c>
      <c r="D9" s="6">
        <v>2135499</v>
      </c>
      <c r="E9" s="6">
        <v>2135499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0" t="s">
        <v>102</v>
      </c>
      <c r="B10" s="20" t="s">
        <v>103</v>
      </c>
      <c r="C10" s="6">
        <v>655644.65</v>
      </c>
      <c r="D10" s="6">
        <v>655644.65</v>
      </c>
      <c r="E10" s="6">
        <v>655644.65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104</v>
      </c>
      <c r="B11" s="21" t="s">
        <v>105</v>
      </c>
      <c r="C11" s="6">
        <v>115200</v>
      </c>
      <c r="D11" s="6">
        <v>115200</v>
      </c>
      <c r="E11" s="6">
        <v>115200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1" t="s">
        <v>106</v>
      </c>
      <c r="B12" s="21" t="s">
        <v>107</v>
      </c>
      <c r="C12" s="6">
        <v>280444.65000000002</v>
      </c>
      <c r="D12" s="6">
        <v>280444.65000000002</v>
      </c>
      <c r="E12" s="6">
        <v>280444.65000000002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1" t="s">
        <v>108</v>
      </c>
      <c r="B13" s="21" t="s">
        <v>109</v>
      </c>
      <c r="C13" s="6">
        <v>260000</v>
      </c>
      <c r="D13" s="6">
        <v>260000</v>
      </c>
      <c r="E13" s="6">
        <v>260000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0" t="s">
        <v>110</v>
      </c>
      <c r="B14" s="20" t="s">
        <v>111</v>
      </c>
      <c r="C14" s="6">
        <v>200000</v>
      </c>
      <c r="D14" s="6">
        <v>200000</v>
      </c>
      <c r="E14" s="6">
        <v>200000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1" t="s">
        <v>112</v>
      </c>
      <c r="B15" s="21" t="s">
        <v>113</v>
      </c>
      <c r="C15" s="6">
        <v>200000</v>
      </c>
      <c r="D15" s="6">
        <v>200000</v>
      </c>
      <c r="E15" s="6">
        <v>200000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19" t="s">
        <v>114</v>
      </c>
      <c r="B16" s="19" t="s">
        <v>115</v>
      </c>
      <c r="C16" s="6">
        <v>278704.34999999998</v>
      </c>
      <c r="D16" s="6">
        <v>278704.34999999998</v>
      </c>
      <c r="E16" s="6">
        <v>278704.34999999998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0" t="s">
        <v>116</v>
      </c>
      <c r="B17" s="20" t="s">
        <v>117</v>
      </c>
      <c r="C17" s="6">
        <v>278704.34999999998</v>
      </c>
      <c r="D17" s="6">
        <v>278704.34999999998</v>
      </c>
      <c r="E17" s="6">
        <v>278704.34999999998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118</v>
      </c>
      <c r="B18" s="21" t="s">
        <v>119</v>
      </c>
      <c r="C18" s="6">
        <v>150498.54</v>
      </c>
      <c r="D18" s="6">
        <v>150498.54</v>
      </c>
      <c r="E18" s="6">
        <v>150498.54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1" t="s">
        <v>120</v>
      </c>
      <c r="B19" s="21" t="s">
        <v>121</v>
      </c>
      <c r="C19" s="6">
        <v>121605.81</v>
      </c>
      <c r="D19" s="6">
        <v>121605.81</v>
      </c>
      <c r="E19" s="6">
        <v>121605.81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1" t="s">
        <v>122</v>
      </c>
      <c r="B20" s="21" t="s">
        <v>123</v>
      </c>
      <c r="C20" s="6">
        <v>6600</v>
      </c>
      <c r="D20" s="6">
        <v>6600</v>
      </c>
      <c r="E20" s="6">
        <v>6600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19" t="s">
        <v>124</v>
      </c>
      <c r="B21" s="19" t="s">
        <v>125</v>
      </c>
      <c r="C21" s="6">
        <v>210333</v>
      </c>
      <c r="D21" s="6">
        <v>210333</v>
      </c>
      <c r="E21" s="6">
        <v>210333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0" t="s">
        <v>126</v>
      </c>
      <c r="B22" s="20" t="s">
        <v>127</v>
      </c>
      <c r="C22" s="6">
        <v>210333</v>
      </c>
      <c r="D22" s="6">
        <v>210333</v>
      </c>
      <c r="E22" s="6">
        <v>210333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128</v>
      </c>
      <c r="B23" s="21" t="s">
        <v>129</v>
      </c>
      <c r="C23" s="6">
        <v>210333</v>
      </c>
      <c r="D23" s="6">
        <v>210333</v>
      </c>
      <c r="E23" s="6">
        <v>210333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13" t="s">
        <v>54</v>
      </c>
      <c r="B24" s="114"/>
      <c r="C24" s="6">
        <v>3480181</v>
      </c>
      <c r="D24" s="6">
        <v>3480181</v>
      </c>
      <c r="E24" s="6">
        <v>3480181</v>
      </c>
      <c r="F24" s="6"/>
      <c r="G24" s="6"/>
      <c r="H24" s="6"/>
      <c r="I24" s="6"/>
      <c r="J24" s="6"/>
      <c r="K24" s="6"/>
      <c r="L24" s="6"/>
      <c r="M24" s="6"/>
      <c r="N24" s="6"/>
      <c r="O24" s="6"/>
    </row>
  </sheetData>
  <mergeCells count="12">
    <mergeCell ref="A1:O1"/>
    <mergeCell ref="A2:O2"/>
    <mergeCell ref="A3:B3"/>
    <mergeCell ref="A24:B24"/>
    <mergeCell ref="G4:G5"/>
    <mergeCell ref="H4:H5"/>
    <mergeCell ref="I4:I5"/>
    <mergeCell ref="C4:C5"/>
    <mergeCell ref="A4:A5"/>
    <mergeCell ref="B4:B5"/>
    <mergeCell ref="J4:O4"/>
    <mergeCell ref="D4:F4"/>
  </mergeCells>
  <phoneticPr fontId="17" type="noConversion"/>
  <printOptions horizontalCentered="1"/>
  <pageMargins left="0.96" right="0.96" top="0.72" bottom="0.72" header="0" footer="0"/>
  <pageSetup paperSize="9" scale="32" orientation="landscape" r:id="rId1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topLeftCell="A19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2"/>
      <c r="B1" s="1"/>
      <c r="C1" s="1"/>
      <c r="D1" s="1" t="s">
        <v>130</v>
      </c>
    </row>
    <row r="2" spans="1:4" ht="41.25" customHeight="1">
      <c r="A2" s="88" t="str">
        <f>"2026"&amp;"年部门财政拨款收支预算总表"</f>
        <v>2026年部门财政拨款收支预算总表</v>
      </c>
      <c r="B2" s="89"/>
      <c r="C2" s="89"/>
      <c r="D2" s="89"/>
    </row>
    <row r="3" spans="1:4" ht="17.25" customHeight="1">
      <c r="A3" s="90" t="str">
        <f>"单位名称："&amp;"宜良县公共就业和人才服务中心"</f>
        <v>单位名称：宜良县公共就业和人才服务中心</v>
      </c>
      <c r="B3" s="91"/>
      <c r="D3" s="1" t="s">
        <v>1</v>
      </c>
    </row>
    <row r="4" spans="1:4" ht="17.25" customHeight="1">
      <c r="A4" s="92" t="s">
        <v>2</v>
      </c>
      <c r="B4" s="93"/>
      <c r="C4" s="92" t="s">
        <v>3</v>
      </c>
      <c r="D4" s="93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131</v>
      </c>
      <c r="B6" s="6">
        <v>3480181</v>
      </c>
      <c r="C6" s="5" t="s">
        <v>132</v>
      </c>
      <c r="D6" s="6">
        <v>3480181</v>
      </c>
    </row>
    <row r="7" spans="1:4" ht="16.5" customHeight="1">
      <c r="A7" s="5" t="s">
        <v>133</v>
      </c>
      <c r="B7" s="6">
        <v>3480181</v>
      </c>
      <c r="C7" s="5" t="s">
        <v>134</v>
      </c>
      <c r="D7" s="6"/>
    </row>
    <row r="8" spans="1:4" ht="16.5" customHeight="1">
      <c r="A8" s="5" t="s">
        <v>135</v>
      </c>
      <c r="B8" s="6"/>
      <c r="C8" s="5" t="s">
        <v>136</v>
      </c>
      <c r="D8" s="6"/>
    </row>
    <row r="9" spans="1:4" ht="16.5" customHeight="1">
      <c r="A9" s="5" t="s">
        <v>137</v>
      </c>
      <c r="B9" s="6"/>
      <c r="C9" s="5" t="s">
        <v>138</v>
      </c>
      <c r="D9" s="6"/>
    </row>
    <row r="10" spans="1:4" ht="16.5" customHeight="1">
      <c r="A10" s="5" t="s">
        <v>139</v>
      </c>
      <c r="B10" s="6"/>
      <c r="C10" s="5" t="s">
        <v>140</v>
      </c>
      <c r="D10" s="6"/>
    </row>
    <row r="11" spans="1:4" ht="16.5" customHeight="1">
      <c r="A11" s="5" t="s">
        <v>133</v>
      </c>
      <c r="B11" s="6"/>
      <c r="C11" s="5" t="s">
        <v>141</v>
      </c>
      <c r="D11" s="6"/>
    </row>
    <row r="12" spans="1:4" ht="16.5" customHeight="1">
      <c r="A12" s="9" t="s">
        <v>135</v>
      </c>
      <c r="B12" s="6"/>
      <c r="C12" s="23" t="s">
        <v>142</v>
      </c>
      <c r="D12" s="6"/>
    </row>
    <row r="13" spans="1:4" ht="16.5" customHeight="1">
      <c r="A13" s="9" t="s">
        <v>137</v>
      </c>
      <c r="B13" s="6"/>
      <c r="C13" s="23" t="s">
        <v>143</v>
      </c>
      <c r="D13" s="6"/>
    </row>
    <row r="14" spans="1:4" ht="16.5" customHeight="1">
      <c r="A14" s="10"/>
      <c r="B14" s="6"/>
      <c r="C14" s="23" t="s">
        <v>144</v>
      </c>
      <c r="D14" s="6">
        <v>2991143.65</v>
      </c>
    </row>
    <row r="15" spans="1:4" ht="16.5" customHeight="1">
      <c r="A15" s="10"/>
      <c r="B15" s="6"/>
      <c r="C15" s="23" t="s">
        <v>145</v>
      </c>
      <c r="D15" s="6">
        <v>278704.34999999998</v>
      </c>
    </row>
    <row r="16" spans="1:4" ht="16.5" customHeight="1">
      <c r="A16" s="10"/>
      <c r="B16" s="6"/>
      <c r="C16" s="23" t="s">
        <v>146</v>
      </c>
      <c r="D16" s="6"/>
    </row>
    <row r="17" spans="1:4" ht="16.5" customHeight="1">
      <c r="A17" s="10"/>
      <c r="B17" s="6"/>
      <c r="C17" s="23" t="s">
        <v>147</v>
      </c>
      <c r="D17" s="6"/>
    </row>
    <row r="18" spans="1:4" ht="16.5" customHeight="1">
      <c r="A18" s="10"/>
      <c r="B18" s="6"/>
      <c r="C18" s="23" t="s">
        <v>148</v>
      </c>
      <c r="D18" s="6"/>
    </row>
    <row r="19" spans="1:4" ht="16.5" customHeight="1">
      <c r="A19" s="10"/>
      <c r="B19" s="6"/>
      <c r="C19" s="23" t="s">
        <v>149</v>
      </c>
      <c r="D19" s="6"/>
    </row>
    <row r="20" spans="1:4" ht="16.5" customHeight="1">
      <c r="A20" s="10"/>
      <c r="B20" s="6"/>
      <c r="C20" s="23" t="s">
        <v>150</v>
      </c>
      <c r="D20" s="6"/>
    </row>
    <row r="21" spans="1:4" ht="16.5" customHeight="1">
      <c r="A21" s="10"/>
      <c r="B21" s="6"/>
      <c r="C21" s="23" t="s">
        <v>151</v>
      </c>
      <c r="D21" s="6"/>
    </row>
    <row r="22" spans="1:4" ht="16.5" customHeight="1">
      <c r="A22" s="10"/>
      <c r="B22" s="6"/>
      <c r="C22" s="23" t="s">
        <v>152</v>
      </c>
      <c r="D22" s="6"/>
    </row>
    <row r="23" spans="1:4" ht="16.5" customHeight="1">
      <c r="A23" s="10"/>
      <c r="B23" s="6"/>
      <c r="C23" s="23" t="s">
        <v>153</v>
      </c>
      <c r="D23" s="6"/>
    </row>
    <row r="24" spans="1:4" ht="16.5" customHeight="1">
      <c r="A24" s="10"/>
      <c r="B24" s="6"/>
      <c r="C24" s="23" t="s">
        <v>154</v>
      </c>
      <c r="D24" s="6"/>
    </row>
    <row r="25" spans="1:4" ht="16.5" customHeight="1">
      <c r="A25" s="10"/>
      <c r="B25" s="6"/>
      <c r="C25" s="23" t="s">
        <v>155</v>
      </c>
      <c r="D25" s="6">
        <v>210333</v>
      </c>
    </row>
    <row r="26" spans="1:4" ht="16.5" customHeight="1">
      <c r="A26" s="10"/>
      <c r="B26" s="6"/>
      <c r="C26" s="23" t="s">
        <v>156</v>
      </c>
      <c r="D26" s="6"/>
    </row>
    <row r="27" spans="1:4" ht="16.5" customHeight="1">
      <c r="A27" s="10"/>
      <c r="B27" s="6"/>
      <c r="C27" s="23" t="s">
        <v>157</v>
      </c>
      <c r="D27" s="6"/>
    </row>
    <row r="28" spans="1:4" ht="16.5" customHeight="1">
      <c r="A28" s="10"/>
      <c r="B28" s="6"/>
      <c r="C28" s="23" t="s">
        <v>158</v>
      </c>
      <c r="D28" s="6"/>
    </row>
    <row r="29" spans="1:4" ht="16.5" customHeight="1">
      <c r="A29" s="10"/>
      <c r="B29" s="6"/>
      <c r="C29" s="23" t="s">
        <v>159</v>
      </c>
      <c r="D29" s="6"/>
    </row>
    <row r="30" spans="1:4" ht="16.5" customHeight="1">
      <c r="A30" s="10"/>
      <c r="B30" s="6"/>
      <c r="C30" s="23" t="s">
        <v>160</v>
      </c>
      <c r="D30" s="6"/>
    </row>
    <row r="31" spans="1:4" ht="16.5" customHeight="1">
      <c r="A31" s="10"/>
      <c r="B31" s="6"/>
      <c r="C31" s="9" t="s">
        <v>161</v>
      </c>
      <c r="D31" s="6"/>
    </row>
    <row r="32" spans="1:4" ht="16.5" customHeight="1">
      <c r="A32" s="10"/>
      <c r="B32" s="6"/>
      <c r="C32" s="9" t="s">
        <v>162</v>
      </c>
      <c r="D32" s="6"/>
    </row>
    <row r="33" spans="1:4" ht="16.5" customHeight="1">
      <c r="A33" s="10"/>
      <c r="B33" s="6"/>
      <c r="C33" s="24" t="s">
        <v>163</v>
      </c>
      <c r="D33" s="6"/>
    </row>
    <row r="34" spans="1:4" ht="15" customHeight="1">
      <c r="A34" s="11" t="s">
        <v>49</v>
      </c>
      <c r="B34" s="25">
        <v>3480181</v>
      </c>
      <c r="C34" s="11" t="s">
        <v>50</v>
      </c>
      <c r="D34" s="25">
        <v>3480181</v>
      </c>
    </row>
  </sheetData>
  <mergeCells count="4">
    <mergeCell ref="A2:D2"/>
    <mergeCell ref="A4:B4"/>
    <mergeCell ref="C4:D4"/>
    <mergeCell ref="A3:B3"/>
  </mergeCells>
  <phoneticPr fontId="17" type="noConversion"/>
  <printOptions horizontalCentered="1"/>
  <pageMargins left="0.96" right="0.96" top="0.72" bottom="0.72" header="0" footer="0"/>
  <pageSetup paperSize="9" scale="71" orientation="landscape" r:id="rId1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4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6"/>
      <c r="F1" s="27"/>
      <c r="G1" s="3" t="s">
        <v>164</v>
      </c>
    </row>
    <row r="2" spans="1:7" ht="41.25" customHeight="1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spans="1:7" ht="18" customHeight="1">
      <c r="A3" s="28" t="str">
        <f>"单位名称："&amp;"宜良县公共就业和人才服务中心"</f>
        <v>单位名称：宜良县公共就业和人才服务中心</v>
      </c>
      <c r="F3" s="29"/>
      <c r="G3" s="3" t="s">
        <v>1</v>
      </c>
    </row>
    <row r="4" spans="1:7" ht="20.25" customHeight="1">
      <c r="A4" s="126" t="s">
        <v>165</v>
      </c>
      <c r="B4" s="127"/>
      <c r="C4" s="135" t="s">
        <v>54</v>
      </c>
      <c r="D4" s="132" t="s">
        <v>74</v>
      </c>
      <c r="E4" s="133"/>
      <c r="F4" s="134"/>
      <c r="G4" s="130" t="s">
        <v>75</v>
      </c>
    </row>
    <row r="5" spans="1:7" ht="20.25" customHeight="1">
      <c r="A5" s="30" t="s">
        <v>71</v>
      </c>
      <c r="B5" s="30" t="s">
        <v>72</v>
      </c>
      <c r="C5" s="136"/>
      <c r="D5" s="32" t="s">
        <v>56</v>
      </c>
      <c r="E5" s="32" t="s">
        <v>166</v>
      </c>
      <c r="F5" s="32" t="s">
        <v>167</v>
      </c>
      <c r="G5" s="131"/>
    </row>
    <row r="6" spans="1:7" ht="15" customHeight="1">
      <c r="A6" s="33" t="s">
        <v>81</v>
      </c>
      <c r="B6" s="33" t="s">
        <v>82</v>
      </c>
      <c r="C6" s="33" t="s">
        <v>83</v>
      </c>
      <c r="D6" s="33" t="s">
        <v>84</v>
      </c>
      <c r="E6" s="33" t="s">
        <v>85</v>
      </c>
      <c r="F6" s="33" t="s">
        <v>86</v>
      </c>
      <c r="G6" s="33" t="s">
        <v>87</v>
      </c>
    </row>
    <row r="7" spans="1:7" ht="18" customHeight="1">
      <c r="A7" s="24" t="s">
        <v>96</v>
      </c>
      <c r="B7" s="24" t="s">
        <v>97</v>
      </c>
      <c r="C7" s="6">
        <v>2991143.65</v>
      </c>
      <c r="D7" s="6">
        <v>2991143.65</v>
      </c>
      <c r="E7" s="6">
        <v>2778443.65</v>
      </c>
      <c r="F7" s="6">
        <v>212700</v>
      </c>
      <c r="G7" s="6"/>
    </row>
    <row r="8" spans="1:7" ht="18" customHeight="1">
      <c r="A8" s="34" t="s">
        <v>98</v>
      </c>
      <c r="B8" s="34" t="s">
        <v>99</v>
      </c>
      <c r="C8" s="6">
        <v>2135499</v>
      </c>
      <c r="D8" s="6">
        <v>2135499</v>
      </c>
      <c r="E8" s="6">
        <v>1922799</v>
      </c>
      <c r="F8" s="6">
        <v>212700</v>
      </c>
      <c r="G8" s="6"/>
    </row>
    <row r="9" spans="1:7" ht="18" customHeight="1">
      <c r="A9" s="35" t="s">
        <v>100</v>
      </c>
      <c r="B9" s="35" t="s">
        <v>101</v>
      </c>
      <c r="C9" s="6">
        <v>2135499</v>
      </c>
      <c r="D9" s="6">
        <v>2135499</v>
      </c>
      <c r="E9" s="6">
        <v>1922799</v>
      </c>
      <c r="F9" s="6">
        <v>212700</v>
      </c>
      <c r="G9" s="6"/>
    </row>
    <row r="10" spans="1:7" ht="18" customHeight="1">
      <c r="A10" s="34" t="s">
        <v>102</v>
      </c>
      <c r="B10" s="34" t="s">
        <v>103</v>
      </c>
      <c r="C10" s="6">
        <v>655644.65</v>
      </c>
      <c r="D10" s="6">
        <v>655644.65</v>
      </c>
      <c r="E10" s="6">
        <v>655644.65</v>
      </c>
      <c r="F10" s="6"/>
      <c r="G10" s="6"/>
    </row>
    <row r="11" spans="1:7" ht="18" customHeight="1">
      <c r="A11" s="35" t="s">
        <v>104</v>
      </c>
      <c r="B11" s="35" t="s">
        <v>105</v>
      </c>
      <c r="C11" s="6">
        <v>115200</v>
      </c>
      <c r="D11" s="6">
        <v>115200</v>
      </c>
      <c r="E11" s="6">
        <v>115200</v>
      </c>
      <c r="F11" s="6"/>
      <c r="G11" s="6"/>
    </row>
    <row r="12" spans="1:7" ht="18" customHeight="1">
      <c r="A12" s="35" t="s">
        <v>106</v>
      </c>
      <c r="B12" s="35" t="s">
        <v>107</v>
      </c>
      <c r="C12" s="6">
        <v>280444.65000000002</v>
      </c>
      <c r="D12" s="6">
        <v>280444.65000000002</v>
      </c>
      <c r="E12" s="6">
        <v>280444.65000000002</v>
      </c>
      <c r="F12" s="6"/>
      <c r="G12" s="6"/>
    </row>
    <row r="13" spans="1:7" ht="18" customHeight="1">
      <c r="A13" s="35" t="s">
        <v>108</v>
      </c>
      <c r="B13" s="35" t="s">
        <v>109</v>
      </c>
      <c r="C13" s="6">
        <v>260000</v>
      </c>
      <c r="D13" s="6">
        <v>260000</v>
      </c>
      <c r="E13" s="6">
        <v>260000</v>
      </c>
      <c r="F13" s="6"/>
      <c r="G13" s="6"/>
    </row>
    <row r="14" spans="1:7" ht="18" customHeight="1">
      <c r="A14" s="34" t="s">
        <v>110</v>
      </c>
      <c r="B14" s="34" t="s">
        <v>111</v>
      </c>
      <c r="C14" s="6">
        <v>200000</v>
      </c>
      <c r="D14" s="6">
        <v>200000</v>
      </c>
      <c r="E14" s="6">
        <v>200000</v>
      </c>
      <c r="F14" s="6"/>
      <c r="G14" s="6"/>
    </row>
    <row r="15" spans="1:7" ht="18" customHeight="1">
      <c r="A15" s="35" t="s">
        <v>112</v>
      </c>
      <c r="B15" s="35" t="s">
        <v>113</v>
      </c>
      <c r="C15" s="6">
        <v>200000</v>
      </c>
      <c r="D15" s="6">
        <v>200000</v>
      </c>
      <c r="E15" s="6">
        <v>200000</v>
      </c>
      <c r="F15" s="6"/>
      <c r="G15" s="6"/>
    </row>
    <row r="16" spans="1:7" ht="18" customHeight="1">
      <c r="A16" s="24" t="s">
        <v>114</v>
      </c>
      <c r="B16" s="24" t="s">
        <v>115</v>
      </c>
      <c r="C16" s="6">
        <v>278704.34999999998</v>
      </c>
      <c r="D16" s="6">
        <v>278704.34999999998</v>
      </c>
      <c r="E16" s="6">
        <v>278704.34999999998</v>
      </c>
      <c r="F16" s="6"/>
      <c r="G16" s="6"/>
    </row>
    <row r="17" spans="1:7" ht="18" customHeight="1">
      <c r="A17" s="34" t="s">
        <v>116</v>
      </c>
      <c r="B17" s="34" t="s">
        <v>117</v>
      </c>
      <c r="C17" s="6">
        <v>278704.34999999998</v>
      </c>
      <c r="D17" s="6">
        <v>278704.34999999998</v>
      </c>
      <c r="E17" s="6">
        <v>278704.34999999998</v>
      </c>
      <c r="F17" s="6"/>
      <c r="G17" s="6"/>
    </row>
    <row r="18" spans="1:7" ht="18" customHeight="1">
      <c r="A18" s="35" t="s">
        <v>118</v>
      </c>
      <c r="B18" s="35" t="s">
        <v>119</v>
      </c>
      <c r="C18" s="6">
        <v>150498.54</v>
      </c>
      <c r="D18" s="6">
        <v>150498.54</v>
      </c>
      <c r="E18" s="6">
        <v>150498.54</v>
      </c>
      <c r="F18" s="6"/>
      <c r="G18" s="6"/>
    </row>
    <row r="19" spans="1:7" ht="18" customHeight="1">
      <c r="A19" s="35" t="s">
        <v>120</v>
      </c>
      <c r="B19" s="35" t="s">
        <v>121</v>
      </c>
      <c r="C19" s="6">
        <v>121605.81</v>
      </c>
      <c r="D19" s="6">
        <v>121605.81</v>
      </c>
      <c r="E19" s="6">
        <v>121605.81</v>
      </c>
      <c r="F19" s="6"/>
      <c r="G19" s="6"/>
    </row>
    <row r="20" spans="1:7" ht="18" customHeight="1">
      <c r="A20" s="35" t="s">
        <v>122</v>
      </c>
      <c r="B20" s="35" t="s">
        <v>123</v>
      </c>
      <c r="C20" s="6">
        <v>6600</v>
      </c>
      <c r="D20" s="6">
        <v>6600</v>
      </c>
      <c r="E20" s="6">
        <v>6600</v>
      </c>
      <c r="F20" s="6"/>
      <c r="G20" s="6"/>
    </row>
    <row r="21" spans="1:7" ht="18" customHeight="1">
      <c r="A21" s="24" t="s">
        <v>124</v>
      </c>
      <c r="B21" s="24" t="s">
        <v>125</v>
      </c>
      <c r="C21" s="6">
        <v>210333</v>
      </c>
      <c r="D21" s="6">
        <v>210333</v>
      </c>
      <c r="E21" s="6">
        <v>210333</v>
      </c>
      <c r="F21" s="6"/>
      <c r="G21" s="6"/>
    </row>
    <row r="22" spans="1:7" ht="18" customHeight="1">
      <c r="A22" s="34" t="s">
        <v>126</v>
      </c>
      <c r="B22" s="34" t="s">
        <v>127</v>
      </c>
      <c r="C22" s="6">
        <v>210333</v>
      </c>
      <c r="D22" s="6">
        <v>210333</v>
      </c>
      <c r="E22" s="6">
        <v>210333</v>
      </c>
      <c r="F22" s="6"/>
      <c r="G22" s="6"/>
    </row>
    <row r="23" spans="1:7" ht="18" customHeight="1">
      <c r="A23" s="35" t="s">
        <v>128</v>
      </c>
      <c r="B23" s="35" t="s">
        <v>129</v>
      </c>
      <c r="C23" s="6">
        <v>210333</v>
      </c>
      <c r="D23" s="6">
        <v>210333</v>
      </c>
      <c r="E23" s="6">
        <v>210333</v>
      </c>
      <c r="F23" s="6"/>
      <c r="G23" s="6"/>
    </row>
    <row r="24" spans="1:7" ht="18" customHeight="1">
      <c r="A24" s="128" t="s">
        <v>168</v>
      </c>
      <c r="B24" s="129" t="s">
        <v>168</v>
      </c>
      <c r="C24" s="6">
        <v>3480181</v>
      </c>
      <c r="D24" s="6">
        <v>3480181</v>
      </c>
      <c r="E24" s="6">
        <v>3267481</v>
      </c>
      <c r="F24" s="6">
        <v>212700</v>
      </c>
      <c r="G24" s="6"/>
    </row>
  </sheetData>
  <mergeCells count="6">
    <mergeCell ref="A2:G2"/>
    <mergeCell ref="A4:B4"/>
    <mergeCell ref="A24:B24"/>
    <mergeCell ref="G4:G5"/>
    <mergeCell ref="D4:F4"/>
    <mergeCell ref="C4:C5"/>
  </mergeCells>
  <phoneticPr fontId="17" type="noConversion"/>
  <printOptions horizontalCentered="1"/>
  <pageMargins left="0.37" right="0.37" top="0.56000000000000005" bottom="0.56000000000000005" header="0.48" footer="0.48"/>
  <pageSetup paperSize="9" scale="69" fitToHeight="10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tabSelected="1" workbookViewId="0">
      <selection activeCell="A8" sqref="A8:F8"/>
    </sheetView>
  </sheetViews>
  <sheetFormatPr defaultColWidth="10.375" defaultRowHeight="14.25" customHeight="1"/>
  <cols>
    <col min="1" max="1" width="21.125" customWidth="1"/>
    <col min="2" max="2" width="18.875" customWidth="1"/>
    <col min="3" max="3" width="19.25" customWidth="1"/>
    <col min="4" max="4" width="24.5" customWidth="1"/>
    <col min="5" max="5" width="23.625" customWidth="1"/>
    <col min="6" max="6" width="21.875" customWidth="1"/>
  </cols>
  <sheetData>
    <row r="1" spans="1:6" ht="14.25" customHeight="1">
      <c r="A1" s="37"/>
      <c r="B1" s="37"/>
      <c r="C1" s="37"/>
      <c r="D1" s="37"/>
      <c r="E1" s="22"/>
      <c r="F1" s="38" t="s">
        <v>169</v>
      </c>
    </row>
    <row r="2" spans="1:6" ht="41.25" customHeight="1">
      <c r="A2" s="139" t="str">
        <f>"2026"&amp;"年一般公共预算“三公”经费支出预算表"</f>
        <v>2026年一般公共预算“三公”经费支出预算表</v>
      </c>
      <c r="B2" s="140"/>
      <c r="C2" s="140"/>
      <c r="D2" s="140"/>
      <c r="E2" s="141"/>
      <c r="F2" s="140"/>
    </row>
    <row r="3" spans="1:6" ht="14.25" customHeight="1">
      <c r="A3" s="142" t="str">
        <f>"单位名称："&amp;"宜良县公共就业和人才服务中心"</f>
        <v>单位名称：宜良县公共就业和人才服务中心</v>
      </c>
      <c r="B3" s="143"/>
      <c r="D3" s="37"/>
      <c r="E3" s="22"/>
      <c r="F3" s="2" t="s">
        <v>1</v>
      </c>
    </row>
    <row r="4" spans="1:6" ht="27" customHeight="1">
      <c r="A4" s="144" t="s">
        <v>170</v>
      </c>
      <c r="B4" s="144" t="s">
        <v>171</v>
      </c>
      <c r="C4" s="96" t="s">
        <v>172</v>
      </c>
      <c r="D4" s="144"/>
      <c r="E4" s="147"/>
      <c r="F4" s="144" t="s">
        <v>173</v>
      </c>
    </row>
    <row r="5" spans="1:6" ht="28.5" customHeight="1">
      <c r="A5" s="145"/>
      <c r="B5" s="146"/>
      <c r="C5" s="39" t="s">
        <v>56</v>
      </c>
      <c r="D5" s="39" t="s">
        <v>174</v>
      </c>
      <c r="E5" s="39" t="s">
        <v>175</v>
      </c>
      <c r="F5" s="148"/>
    </row>
    <row r="6" spans="1:6" ht="17.25" customHeight="1">
      <c r="A6" s="18" t="s">
        <v>81</v>
      </c>
      <c r="B6" s="18" t="s">
        <v>82</v>
      </c>
      <c r="C6" s="18" t="s">
        <v>83</v>
      </c>
      <c r="D6" s="18" t="s">
        <v>84</v>
      </c>
      <c r="E6" s="18" t="s">
        <v>85</v>
      </c>
      <c r="F6" s="18" t="s">
        <v>86</v>
      </c>
    </row>
    <row r="7" spans="1:6" ht="17.25" customHeight="1">
      <c r="A7" s="6">
        <v>4800</v>
      </c>
      <c r="B7" s="6"/>
      <c r="C7" s="6"/>
      <c r="D7" s="6"/>
      <c r="E7" s="6"/>
      <c r="F7" s="6">
        <v>4800</v>
      </c>
    </row>
    <row r="8" spans="1:6" ht="102.75" customHeight="1">
      <c r="A8" s="137" t="s">
        <v>321</v>
      </c>
      <c r="B8" s="138"/>
      <c r="C8" s="138"/>
      <c r="D8" s="138"/>
      <c r="E8" s="138"/>
      <c r="F8" s="138"/>
    </row>
  </sheetData>
  <mergeCells count="7">
    <mergeCell ref="A8:F8"/>
    <mergeCell ref="A2:F2"/>
    <mergeCell ref="A3:B3"/>
    <mergeCell ref="A4:A5"/>
    <mergeCell ref="B4:B5"/>
    <mergeCell ref="C4:E4"/>
    <mergeCell ref="F4:F5"/>
  </mergeCells>
  <phoneticPr fontId="17" type="noConversion"/>
  <pageMargins left="0.6692913385826772" right="0.6692913385826772" top="0.70866141732283472" bottom="0.70866141732283472" header="0.27559055118110237" footer="0.27559055118110237"/>
  <pageSetup paperSize="9" fitToWidth="0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34"/>
  <sheetViews>
    <sheetView showZeros="0" topLeftCell="E7" workbookViewId="0">
      <selection activeCell="H21" sqref="H21:H22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40"/>
      <c r="D1" s="41"/>
      <c r="E1" s="41"/>
      <c r="F1" s="41"/>
      <c r="G1" s="41"/>
      <c r="H1" s="42"/>
      <c r="I1" s="42"/>
      <c r="J1" s="42"/>
      <c r="K1" s="42"/>
      <c r="L1" s="42"/>
      <c r="M1" s="42"/>
      <c r="Q1" s="42"/>
      <c r="U1" s="40"/>
      <c r="W1" s="43" t="s">
        <v>176</v>
      </c>
    </row>
    <row r="2" spans="1:23" ht="45.75" customHeight="1">
      <c r="A2" s="149" t="str">
        <f>"2026"&amp;"年部门基本支出预算表"</f>
        <v>2026年部门基本支出预算表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  <c r="O2" s="150"/>
      <c r="P2" s="150"/>
      <c r="Q2" s="149"/>
      <c r="R2" s="149"/>
      <c r="S2" s="149"/>
      <c r="T2" s="149"/>
      <c r="U2" s="149"/>
      <c r="V2" s="149"/>
      <c r="W2" s="149"/>
    </row>
    <row r="3" spans="1:23" ht="18.75" customHeight="1">
      <c r="A3" s="151" t="str">
        <f>"单位名称："&amp;"宜良县公共就业和人才服务中心"</f>
        <v>单位名称：宜良县公共就业和人才服务中心</v>
      </c>
      <c r="B3" s="152"/>
      <c r="C3" s="152"/>
      <c r="D3" s="152"/>
      <c r="E3" s="152"/>
      <c r="F3" s="152"/>
      <c r="G3" s="152"/>
      <c r="H3" s="44"/>
      <c r="I3" s="44"/>
      <c r="J3" s="44"/>
      <c r="K3" s="44"/>
      <c r="L3" s="44"/>
      <c r="M3" s="44"/>
      <c r="N3" s="45"/>
      <c r="O3" s="45"/>
      <c r="P3" s="45"/>
      <c r="Q3" s="44"/>
      <c r="U3" s="40"/>
      <c r="W3" s="43" t="s">
        <v>1</v>
      </c>
    </row>
    <row r="4" spans="1:23" ht="18" customHeight="1">
      <c r="A4" s="153" t="s">
        <v>177</v>
      </c>
      <c r="B4" s="153" t="s">
        <v>178</v>
      </c>
      <c r="C4" s="153" t="s">
        <v>179</v>
      </c>
      <c r="D4" s="153" t="s">
        <v>180</v>
      </c>
      <c r="E4" s="153" t="s">
        <v>181</v>
      </c>
      <c r="F4" s="153" t="s">
        <v>182</v>
      </c>
      <c r="G4" s="153" t="s">
        <v>183</v>
      </c>
      <c r="H4" s="132" t="s">
        <v>184</v>
      </c>
      <c r="I4" s="158" t="s">
        <v>184</v>
      </c>
      <c r="J4" s="158"/>
      <c r="K4" s="158"/>
      <c r="L4" s="158"/>
      <c r="M4" s="158"/>
      <c r="N4" s="133"/>
      <c r="O4" s="133"/>
      <c r="P4" s="133"/>
      <c r="Q4" s="161" t="s">
        <v>60</v>
      </c>
      <c r="R4" s="158" t="s">
        <v>61</v>
      </c>
      <c r="S4" s="158"/>
      <c r="T4" s="158"/>
      <c r="U4" s="158"/>
      <c r="V4" s="158"/>
      <c r="W4" s="159"/>
    </row>
    <row r="5" spans="1:23" ht="18" customHeight="1">
      <c r="A5" s="154"/>
      <c r="B5" s="157"/>
      <c r="C5" s="154"/>
      <c r="D5" s="154"/>
      <c r="E5" s="154"/>
      <c r="F5" s="154"/>
      <c r="G5" s="154"/>
      <c r="H5" s="135" t="s">
        <v>185</v>
      </c>
      <c r="I5" s="132" t="s">
        <v>57</v>
      </c>
      <c r="J5" s="158"/>
      <c r="K5" s="158"/>
      <c r="L5" s="158"/>
      <c r="M5" s="159"/>
      <c r="N5" s="163" t="s">
        <v>186</v>
      </c>
      <c r="O5" s="133"/>
      <c r="P5" s="134"/>
      <c r="Q5" s="153" t="s">
        <v>60</v>
      </c>
      <c r="R5" s="132" t="s">
        <v>61</v>
      </c>
      <c r="S5" s="161" t="s">
        <v>63</v>
      </c>
      <c r="T5" s="158" t="s">
        <v>61</v>
      </c>
      <c r="U5" s="161" t="s">
        <v>65</v>
      </c>
      <c r="V5" s="161" t="s">
        <v>66</v>
      </c>
      <c r="W5" s="162" t="s">
        <v>67</v>
      </c>
    </row>
    <row r="6" spans="1:23" ht="19.5" customHeight="1">
      <c r="A6" s="155"/>
      <c r="B6" s="155"/>
      <c r="C6" s="155"/>
      <c r="D6" s="155"/>
      <c r="E6" s="155"/>
      <c r="F6" s="155"/>
      <c r="G6" s="155"/>
      <c r="H6" s="155"/>
      <c r="I6" s="164" t="s">
        <v>187</v>
      </c>
      <c r="J6" s="153" t="s">
        <v>188</v>
      </c>
      <c r="K6" s="153" t="s">
        <v>189</v>
      </c>
      <c r="L6" s="153" t="s">
        <v>190</v>
      </c>
      <c r="M6" s="153" t="s">
        <v>191</v>
      </c>
      <c r="N6" s="153" t="s">
        <v>57</v>
      </c>
      <c r="O6" s="153" t="s">
        <v>58</v>
      </c>
      <c r="P6" s="153" t="s">
        <v>59</v>
      </c>
      <c r="Q6" s="155"/>
      <c r="R6" s="153" t="s">
        <v>56</v>
      </c>
      <c r="S6" s="153" t="s">
        <v>63</v>
      </c>
      <c r="T6" s="153" t="s">
        <v>192</v>
      </c>
      <c r="U6" s="153" t="s">
        <v>65</v>
      </c>
      <c r="V6" s="153" t="s">
        <v>66</v>
      </c>
      <c r="W6" s="153" t="s">
        <v>67</v>
      </c>
    </row>
    <row r="7" spans="1:23" ht="37.5" customHeight="1">
      <c r="A7" s="156"/>
      <c r="B7" s="156"/>
      <c r="C7" s="156"/>
      <c r="D7" s="156"/>
      <c r="E7" s="156"/>
      <c r="F7" s="156"/>
      <c r="G7" s="156"/>
      <c r="H7" s="156"/>
      <c r="I7" s="165" t="s">
        <v>56</v>
      </c>
      <c r="J7" s="160" t="s">
        <v>193</v>
      </c>
      <c r="K7" s="160" t="s">
        <v>189</v>
      </c>
      <c r="L7" s="160" t="s">
        <v>190</v>
      </c>
      <c r="M7" s="160" t="s">
        <v>191</v>
      </c>
      <c r="N7" s="160" t="s">
        <v>189</v>
      </c>
      <c r="O7" s="160" t="s">
        <v>190</v>
      </c>
      <c r="P7" s="160" t="s">
        <v>191</v>
      </c>
      <c r="Q7" s="160" t="s">
        <v>60</v>
      </c>
      <c r="R7" s="160" t="s">
        <v>56</v>
      </c>
      <c r="S7" s="160" t="s">
        <v>63</v>
      </c>
      <c r="T7" s="160" t="s">
        <v>192</v>
      </c>
      <c r="U7" s="160" t="s">
        <v>65</v>
      </c>
      <c r="V7" s="160" t="s">
        <v>66</v>
      </c>
      <c r="W7" s="160" t="s">
        <v>67</v>
      </c>
    </row>
    <row r="8" spans="1:23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</row>
    <row r="9" spans="1:23" ht="20.25" customHeight="1">
      <c r="A9" s="9" t="s">
        <v>194</v>
      </c>
      <c r="B9" s="9"/>
      <c r="C9" s="9"/>
      <c r="D9" s="9"/>
      <c r="E9" s="9"/>
      <c r="F9" s="9"/>
      <c r="G9" s="9"/>
      <c r="H9" s="6">
        <v>3480181</v>
      </c>
      <c r="I9" s="6">
        <v>3480181</v>
      </c>
      <c r="J9" s="6"/>
      <c r="K9" s="6"/>
      <c r="L9" s="6">
        <v>3480181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0.25" customHeight="1">
      <c r="A10" s="49" t="s">
        <v>69</v>
      </c>
      <c r="B10" s="9" t="s">
        <v>195</v>
      </c>
      <c r="C10" s="9" t="s">
        <v>196</v>
      </c>
      <c r="D10" s="9" t="s">
        <v>100</v>
      </c>
      <c r="E10" s="9" t="s">
        <v>101</v>
      </c>
      <c r="F10" s="9" t="s">
        <v>197</v>
      </c>
      <c r="G10" s="9" t="s">
        <v>198</v>
      </c>
      <c r="H10" s="6">
        <v>674196</v>
      </c>
      <c r="I10" s="6">
        <v>674196</v>
      </c>
      <c r="J10" s="6"/>
      <c r="K10" s="6"/>
      <c r="L10" s="6">
        <v>674196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0.25" customHeight="1">
      <c r="A11" s="49" t="s">
        <v>69</v>
      </c>
      <c r="B11" s="9" t="s">
        <v>195</v>
      </c>
      <c r="C11" s="9" t="s">
        <v>196</v>
      </c>
      <c r="D11" s="9" t="s">
        <v>100</v>
      </c>
      <c r="E11" s="9" t="s">
        <v>101</v>
      </c>
      <c r="F11" s="9" t="s">
        <v>199</v>
      </c>
      <c r="G11" s="9" t="s">
        <v>200</v>
      </c>
      <c r="H11" s="6">
        <v>166500</v>
      </c>
      <c r="I11" s="6">
        <v>166500</v>
      </c>
      <c r="J11" s="50"/>
      <c r="K11" s="50"/>
      <c r="L11" s="6">
        <v>166500</v>
      </c>
      <c r="M11" s="50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0.25" customHeight="1">
      <c r="A12" s="49" t="s">
        <v>69</v>
      </c>
      <c r="B12" s="9" t="s">
        <v>195</v>
      </c>
      <c r="C12" s="9" t="s">
        <v>196</v>
      </c>
      <c r="D12" s="9" t="s">
        <v>100</v>
      </c>
      <c r="E12" s="9" t="s">
        <v>101</v>
      </c>
      <c r="F12" s="9" t="s">
        <v>199</v>
      </c>
      <c r="G12" s="9" t="s">
        <v>200</v>
      </c>
      <c r="H12" s="6">
        <v>786240</v>
      </c>
      <c r="I12" s="6">
        <v>786240</v>
      </c>
      <c r="J12" s="50"/>
      <c r="K12" s="50"/>
      <c r="L12" s="6">
        <v>786240</v>
      </c>
      <c r="M12" s="50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0.25" customHeight="1">
      <c r="A13" s="49" t="s">
        <v>69</v>
      </c>
      <c r="B13" s="9" t="s">
        <v>195</v>
      </c>
      <c r="C13" s="9" t="s">
        <v>196</v>
      </c>
      <c r="D13" s="9" t="s">
        <v>100</v>
      </c>
      <c r="E13" s="9" t="s">
        <v>101</v>
      </c>
      <c r="F13" s="9" t="s">
        <v>201</v>
      </c>
      <c r="G13" s="9" t="s">
        <v>202</v>
      </c>
      <c r="H13" s="6">
        <v>56183</v>
      </c>
      <c r="I13" s="6">
        <v>56183</v>
      </c>
      <c r="J13" s="50"/>
      <c r="K13" s="50"/>
      <c r="L13" s="6">
        <v>56183</v>
      </c>
      <c r="M13" s="50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0.25" customHeight="1">
      <c r="A14" s="49" t="s">
        <v>69</v>
      </c>
      <c r="B14" s="9" t="s">
        <v>203</v>
      </c>
      <c r="C14" s="9" t="s">
        <v>204</v>
      </c>
      <c r="D14" s="9" t="s">
        <v>106</v>
      </c>
      <c r="E14" s="9" t="s">
        <v>107</v>
      </c>
      <c r="F14" s="9" t="s">
        <v>205</v>
      </c>
      <c r="G14" s="9" t="s">
        <v>206</v>
      </c>
      <c r="H14" s="6">
        <v>280444.65000000002</v>
      </c>
      <c r="I14" s="6">
        <v>280444.65000000002</v>
      </c>
      <c r="J14" s="50"/>
      <c r="K14" s="50"/>
      <c r="L14" s="6">
        <v>280444.65000000002</v>
      </c>
      <c r="M14" s="50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0.25" customHeight="1">
      <c r="A15" s="49" t="s">
        <v>69</v>
      </c>
      <c r="B15" s="9" t="s">
        <v>203</v>
      </c>
      <c r="C15" s="9" t="s">
        <v>204</v>
      </c>
      <c r="D15" s="9" t="s">
        <v>108</v>
      </c>
      <c r="E15" s="9" t="s">
        <v>109</v>
      </c>
      <c r="F15" s="9" t="s">
        <v>207</v>
      </c>
      <c r="G15" s="9" t="s">
        <v>208</v>
      </c>
      <c r="H15" s="6">
        <v>260000</v>
      </c>
      <c r="I15" s="6">
        <v>260000</v>
      </c>
      <c r="J15" s="50"/>
      <c r="K15" s="50"/>
      <c r="L15" s="6">
        <v>260000</v>
      </c>
      <c r="M15" s="50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0.25" customHeight="1">
      <c r="A16" s="49" t="s">
        <v>69</v>
      </c>
      <c r="B16" s="9" t="s">
        <v>203</v>
      </c>
      <c r="C16" s="9" t="s">
        <v>204</v>
      </c>
      <c r="D16" s="9" t="s">
        <v>118</v>
      </c>
      <c r="E16" s="9" t="s">
        <v>119</v>
      </c>
      <c r="F16" s="9" t="s">
        <v>209</v>
      </c>
      <c r="G16" s="9" t="s">
        <v>210</v>
      </c>
      <c r="H16" s="6">
        <v>138469.54</v>
      </c>
      <c r="I16" s="6">
        <v>138469.54</v>
      </c>
      <c r="J16" s="50"/>
      <c r="K16" s="50"/>
      <c r="L16" s="6">
        <v>138469.54</v>
      </c>
      <c r="M16" s="50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0.25" customHeight="1">
      <c r="A17" s="49" t="s">
        <v>69</v>
      </c>
      <c r="B17" s="9" t="s">
        <v>203</v>
      </c>
      <c r="C17" s="9" t="s">
        <v>204</v>
      </c>
      <c r="D17" s="9" t="s">
        <v>118</v>
      </c>
      <c r="E17" s="9" t="s">
        <v>119</v>
      </c>
      <c r="F17" s="9" t="s">
        <v>209</v>
      </c>
      <c r="G17" s="9" t="s">
        <v>210</v>
      </c>
      <c r="H17" s="6">
        <v>7845</v>
      </c>
      <c r="I17" s="6">
        <v>7845</v>
      </c>
      <c r="J17" s="50"/>
      <c r="K17" s="50"/>
      <c r="L17" s="6">
        <v>7845</v>
      </c>
      <c r="M17" s="50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0.25" customHeight="1">
      <c r="A18" s="49" t="s">
        <v>69</v>
      </c>
      <c r="B18" s="9" t="s">
        <v>203</v>
      </c>
      <c r="C18" s="9" t="s">
        <v>204</v>
      </c>
      <c r="D18" s="9" t="s">
        <v>118</v>
      </c>
      <c r="E18" s="9" t="s">
        <v>119</v>
      </c>
      <c r="F18" s="9" t="s">
        <v>209</v>
      </c>
      <c r="G18" s="9" t="s">
        <v>210</v>
      </c>
      <c r="H18" s="6">
        <v>4184</v>
      </c>
      <c r="I18" s="6">
        <v>4184</v>
      </c>
      <c r="J18" s="50"/>
      <c r="K18" s="50"/>
      <c r="L18" s="6">
        <v>4184</v>
      </c>
      <c r="M18" s="50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25" customHeight="1">
      <c r="A19" s="49" t="s">
        <v>69</v>
      </c>
      <c r="B19" s="9" t="s">
        <v>203</v>
      </c>
      <c r="C19" s="9" t="s">
        <v>204</v>
      </c>
      <c r="D19" s="9" t="s">
        <v>120</v>
      </c>
      <c r="E19" s="9" t="s">
        <v>121</v>
      </c>
      <c r="F19" s="9" t="s">
        <v>211</v>
      </c>
      <c r="G19" s="9" t="s">
        <v>212</v>
      </c>
      <c r="H19" s="6">
        <v>33966.86</v>
      </c>
      <c r="I19" s="6">
        <v>33966.86</v>
      </c>
      <c r="J19" s="50"/>
      <c r="K19" s="50"/>
      <c r="L19" s="6">
        <v>33966.86</v>
      </c>
      <c r="M19" s="50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0.25" customHeight="1">
      <c r="A20" s="49" t="s">
        <v>69</v>
      </c>
      <c r="B20" s="9" t="s">
        <v>203</v>
      </c>
      <c r="C20" s="9" t="s">
        <v>204</v>
      </c>
      <c r="D20" s="9" t="s">
        <v>120</v>
      </c>
      <c r="E20" s="9" t="s">
        <v>121</v>
      </c>
      <c r="F20" s="9" t="s">
        <v>211</v>
      </c>
      <c r="G20" s="9" t="s">
        <v>212</v>
      </c>
      <c r="H20" s="6">
        <v>87638.95</v>
      </c>
      <c r="I20" s="6">
        <v>87638.95</v>
      </c>
      <c r="J20" s="50"/>
      <c r="K20" s="50"/>
      <c r="L20" s="6">
        <v>87638.95</v>
      </c>
      <c r="M20" s="50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0.25" customHeight="1">
      <c r="A21" s="49" t="s">
        <v>69</v>
      </c>
      <c r="B21" s="9" t="s">
        <v>203</v>
      </c>
      <c r="C21" s="9" t="s">
        <v>204</v>
      </c>
      <c r="D21" s="9" t="s">
        <v>100</v>
      </c>
      <c r="E21" s="9" t="s">
        <v>101</v>
      </c>
      <c r="F21" s="9" t="s">
        <v>213</v>
      </c>
      <c r="G21" s="9" t="s">
        <v>214</v>
      </c>
      <c r="H21" s="6">
        <v>3520</v>
      </c>
      <c r="I21" s="6">
        <v>3520</v>
      </c>
      <c r="J21" s="50"/>
      <c r="K21" s="50"/>
      <c r="L21" s="6">
        <v>3520</v>
      </c>
      <c r="M21" s="50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0.25" customHeight="1">
      <c r="A22" s="49" t="s">
        <v>69</v>
      </c>
      <c r="B22" s="9" t="s">
        <v>203</v>
      </c>
      <c r="C22" s="9" t="s">
        <v>204</v>
      </c>
      <c r="D22" s="9" t="s">
        <v>122</v>
      </c>
      <c r="E22" s="9" t="s">
        <v>123</v>
      </c>
      <c r="F22" s="9" t="s">
        <v>213</v>
      </c>
      <c r="G22" s="9" t="s">
        <v>214</v>
      </c>
      <c r="H22" s="6">
        <v>6600</v>
      </c>
      <c r="I22" s="6">
        <v>6600</v>
      </c>
      <c r="J22" s="50"/>
      <c r="K22" s="50"/>
      <c r="L22" s="6">
        <v>6600</v>
      </c>
      <c r="M22" s="50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0.25" customHeight="1">
      <c r="A23" s="49" t="s">
        <v>69</v>
      </c>
      <c r="B23" s="9" t="s">
        <v>215</v>
      </c>
      <c r="C23" s="9" t="s">
        <v>129</v>
      </c>
      <c r="D23" s="9" t="s">
        <v>128</v>
      </c>
      <c r="E23" s="9" t="s">
        <v>129</v>
      </c>
      <c r="F23" s="9" t="s">
        <v>216</v>
      </c>
      <c r="G23" s="9" t="s">
        <v>129</v>
      </c>
      <c r="H23" s="6">
        <v>210333</v>
      </c>
      <c r="I23" s="6">
        <v>210333</v>
      </c>
      <c r="J23" s="50"/>
      <c r="K23" s="50"/>
      <c r="L23" s="6">
        <v>210333</v>
      </c>
      <c r="M23" s="50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0.25" customHeight="1">
      <c r="A24" s="49" t="s">
        <v>69</v>
      </c>
      <c r="B24" s="9" t="s">
        <v>217</v>
      </c>
      <c r="C24" s="9" t="s">
        <v>173</v>
      </c>
      <c r="D24" s="9" t="s">
        <v>100</v>
      </c>
      <c r="E24" s="9" t="s">
        <v>101</v>
      </c>
      <c r="F24" s="9" t="s">
        <v>218</v>
      </c>
      <c r="G24" s="9" t="s">
        <v>173</v>
      </c>
      <c r="H24" s="6">
        <v>4800</v>
      </c>
      <c r="I24" s="6">
        <v>4800</v>
      </c>
      <c r="J24" s="50"/>
      <c r="K24" s="50"/>
      <c r="L24" s="6">
        <v>4800</v>
      </c>
      <c r="M24" s="50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0.25" customHeight="1">
      <c r="A25" s="49" t="s">
        <v>69</v>
      </c>
      <c r="B25" s="9" t="s">
        <v>219</v>
      </c>
      <c r="C25" s="9" t="s">
        <v>220</v>
      </c>
      <c r="D25" s="9" t="s">
        <v>100</v>
      </c>
      <c r="E25" s="9" t="s">
        <v>101</v>
      </c>
      <c r="F25" s="9" t="s">
        <v>221</v>
      </c>
      <c r="G25" s="9" t="s">
        <v>222</v>
      </c>
      <c r="H25" s="6">
        <v>130200</v>
      </c>
      <c r="I25" s="6">
        <v>130200</v>
      </c>
      <c r="J25" s="50"/>
      <c r="K25" s="50"/>
      <c r="L25" s="6">
        <v>130200</v>
      </c>
      <c r="M25" s="50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0.25" customHeight="1">
      <c r="A26" s="49" t="s">
        <v>69</v>
      </c>
      <c r="B26" s="9" t="s">
        <v>223</v>
      </c>
      <c r="C26" s="9" t="s">
        <v>224</v>
      </c>
      <c r="D26" s="9" t="s">
        <v>100</v>
      </c>
      <c r="E26" s="9" t="s">
        <v>101</v>
      </c>
      <c r="F26" s="9" t="s">
        <v>225</v>
      </c>
      <c r="G26" s="9" t="s">
        <v>224</v>
      </c>
      <c r="H26" s="6">
        <v>2700</v>
      </c>
      <c r="I26" s="6">
        <v>2700</v>
      </c>
      <c r="J26" s="50"/>
      <c r="K26" s="50"/>
      <c r="L26" s="6">
        <v>2700</v>
      </c>
      <c r="M26" s="50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0.25" customHeight="1">
      <c r="A27" s="49" t="s">
        <v>69</v>
      </c>
      <c r="B27" s="9" t="s">
        <v>226</v>
      </c>
      <c r="C27" s="9" t="s">
        <v>227</v>
      </c>
      <c r="D27" s="9" t="s">
        <v>100</v>
      </c>
      <c r="E27" s="9" t="s">
        <v>101</v>
      </c>
      <c r="F27" s="9" t="s">
        <v>228</v>
      </c>
      <c r="G27" s="9" t="s">
        <v>229</v>
      </c>
      <c r="H27" s="6">
        <v>28200</v>
      </c>
      <c r="I27" s="6">
        <v>28200</v>
      </c>
      <c r="J27" s="50"/>
      <c r="K27" s="50"/>
      <c r="L27" s="6">
        <v>28200</v>
      </c>
      <c r="M27" s="50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20.25" customHeight="1">
      <c r="A28" s="49" t="s">
        <v>69</v>
      </c>
      <c r="B28" s="9" t="s">
        <v>226</v>
      </c>
      <c r="C28" s="9" t="s">
        <v>227</v>
      </c>
      <c r="D28" s="9" t="s">
        <v>100</v>
      </c>
      <c r="E28" s="9" t="s">
        <v>101</v>
      </c>
      <c r="F28" s="9" t="s">
        <v>230</v>
      </c>
      <c r="G28" s="9" t="s">
        <v>231</v>
      </c>
      <c r="H28" s="6">
        <v>6600</v>
      </c>
      <c r="I28" s="6">
        <v>6600</v>
      </c>
      <c r="J28" s="50"/>
      <c r="K28" s="50"/>
      <c r="L28" s="6">
        <v>6600</v>
      </c>
      <c r="M28" s="50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0.25" customHeight="1">
      <c r="A29" s="49" t="s">
        <v>69</v>
      </c>
      <c r="B29" s="9" t="s">
        <v>226</v>
      </c>
      <c r="C29" s="9" t="s">
        <v>227</v>
      </c>
      <c r="D29" s="9" t="s">
        <v>100</v>
      </c>
      <c r="E29" s="9" t="s">
        <v>101</v>
      </c>
      <c r="F29" s="9" t="s">
        <v>232</v>
      </c>
      <c r="G29" s="9" t="s">
        <v>233</v>
      </c>
      <c r="H29" s="6">
        <v>4200</v>
      </c>
      <c r="I29" s="6">
        <v>4200</v>
      </c>
      <c r="J29" s="50"/>
      <c r="K29" s="50"/>
      <c r="L29" s="6">
        <v>4200</v>
      </c>
      <c r="M29" s="50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0.25" customHeight="1">
      <c r="A30" s="49" t="s">
        <v>69</v>
      </c>
      <c r="B30" s="9" t="s">
        <v>226</v>
      </c>
      <c r="C30" s="9" t="s">
        <v>227</v>
      </c>
      <c r="D30" s="9" t="s">
        <v>100</v>
      </c>
      <c r="E30" s="9" t="s">
        <v>101</v>
      </c>
      <c r="F30" s="9" t="s">
        <v>234</v>
      </c>
      <c r="G30" s="9" t="s">
        <v>235</v>
      </c>
      <c r="H30" s="6">
        <v>36000</v>
      </c>
      <c r="I30" s="6">
        <v>36000</v>
      </c>
      <c r="J30" s="50"/>
      <c r="K30" s="50"/>
      <c r="L30" s="6">
        <v>36000</v>
      </c>
      <c r="M30" s="50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0.25" customHeight="1">
      <c r="A31" s="49" t="s">
        <v>69</v>
      </c>
      <c r="B31" s="9" t="s">
        <v>236</v>
      </c>
      <c r="C31" s="9" t="s">
        <v>237</v>
      </c>
      <c r="D31" s="9" t="s">
        <v>104</v>
      </c>
      <c r="E31" s="9" t="s">
        <v>105</v>
      </c>
      <c r="F31" s="9" t="s">
        <v>238</v>
      </c>
      <c r="G31" s="9" t="s">
        <v>239</v>
      </c>
      <c r="H31" s="6">
        <v>115200</v>
      </c>
      <c r="I31" s="6">
        <v>115200</v>
      </c>
      <c r="J31" s="50"/>
      <c r="K31" s="50"/>
      <c r="L31" s="6">
        <v>115200</v>
      </c>
      <c r="M31" s="50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20.25" customHeight="1">
      <c r="A32" s="49" t="s">
        <v>69</v>
      </c>
      <c r="B32" s="9" t="s">
        <v>240</v>
      </c>
      <c r="C32" s="9" t="s">
        <v>241</v>
      </c>
      <c r="D32" s="9" t="s">
        <v>112</v>
      </c>
      <c r="E32" s="9" t="s">
        <v>113</v>
      </c>
      <c r="F32" s="9" t="s">
        <v>242</v>
      </c>
      <c r="G32" s="9" t="s">
        <v>243</v>
      </c>
      <c r="H32" s="6">
        <v>200000</v>
      </c>
      <c r="I32" s="6">
        <v>200000</v>
      </c>
      <c r="J32" s="50"/>
      <c r="K32" s="50"/>
      <c r="L32" s="6">
        <v>200000</v>
      </c>
      <c r="M32" s="50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20.25" customHeight="1">
      <c r="A33" s="49" t="s">
        <v>69</v>
      </c>
      <c r="B33" s="9" t="s">
        <v>244</v>
      </c>
      <c r="C33" s="9" t="s">
        <v>245</v>
      </c>
      <c r="D33" s="9" t="s">
        <v>100</v>
      </c>
      <c r="E33" s="9" t="s">
        <v>101</v>
      </c>
      <c r="F33" s="9" t="s">
        <v>201</v>
      </c>
      <c r="G33" s="9" t="s">
        <v>202</v>
      </c>
      <c r="H33" s="6">
        <v>236160</v>
      </c>
      <c r="I33" s="6">
        <v>236160</v>
      </c>
      <c r="J33" s="50"/>
      <c r="K33" s="50"/>
      <c r="L33" s="6">
        <v>236160</v>
      </c>
      <c r="M33" s="50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7.25" customHeight="1">
      <c r="A34" s="166" t="s">
        <v>168</v>
      </c>
      <c r="B34" s="167"/>
      <c r="C34" s="167"/>
      <c r="D34" s="167"/>
      <c r="E34" s="167"/>
      <c r="F34" s="167"/>
      <c r="G34" s="168"/>
      <c r="H34" s="6">
        <v>3480181</v>
      </c>
      <c r="I34" s="6">
        <v>3480181</v>
      </c>
      <c r="J34" s="6"/>
      <c r="K34" s="6"/>
      <c r="L34" s="6">
        <v>3480181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</sheetData>
  <mergeCells count="30">
    <mergeCell ref="A34:G34"/>
    <mergeCell ref="H4:W4"/>
    <mergeCell ref="H5:H7"/>
    <mergeCell ref="J6:J7"/>
    <mergeCell ref="K6:K7"/>
    <mergeCell ref="L6:L7"/>
    <mergeCell ref="M6:M7"/>
    <mergeCell ref="R6:R7"/>
    <mergeCell ref="S6:S7"/>
    <mergeCell ref="T6:T7"/>
    <mergeCell ref="U6:U7"/>
    <mergeCell ref="V6:V7"/>
    <mergeCell ref="W6:W7"/>
    <mergeCell ref="N6:N7"/>
    <mergeCell ref="O6:O7"/>
    <mergeCell ref="A2:W2"/>
    <mergeCell ref="A3:G3"/>
    <mergeCell ref="A4:A7"/>
    <mergeCell ref="B4:B7"/>
    <mergeCell ref="C4:C7"/>
    <mergeCell ref="D4:D7"/>
    <mergeCell ref="E4:E7"/>
    <mergeCell ref="F4:F7"/>
    <mergeCell ref="G4:G7"/>
    <mergeCell ref="I5:M5"/>
    <mergeCell ref="Q5:Q7"/>
    <mergeCell ref="R5:W5"/>
    <mergeCell ref="P6:P7"/>
    <mergeCell ref="N5:P5"/>
    <mergeCell ref="I6:I7"/>
  </mergeCells>
  <phoneticPr fontId="17" type="noConversion"/>
  <printOptions horizontalCentered="1"/>
  <pageMargins left="0.37" right="0.37" top="0.56000000000000005" bottom="0.56000000000000005" header="0.48" footer="0.48"/>
  <pageSetup paperSize="9" scale="29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6"/>
      <c r="E1" s="51"/>
      <c r="F1" s="51"/>
      <c r="G1" s="51"/>
      <c r="H1" s="51"/>
      <c r="U1" s="26"/>
      <c r="W1" s="3" t="s">
        <v>246</v>
      </c>
    </row>
    <row r="2" spans="1:23" ht="46.5" customHeight="1">
      <c r="A2" s="150" t="str">
        <f>"2026"&amp;"年部门项目支出预算表"</f>
        <v>2026年部门项目支出预算表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spans="1:23" ht="13.5" customHeight="1">
      <c r="A3" s="151" t="str">
        <f>"单位名称："&amp;"宜良县公共就业和人才服务中心"</f>
        <v>单位名称：宜良县公共就业和人才服务中心</v>
      </c>
      <c r="B3" s="175"/>
      <c r="C3" s="175"/>
      <c r="D3" s="175"/>
      <c r="E3" s="175"/>
      <c r="F3" s="175"/>
      <c r="G3" s="175"/>
      <c r="H3" s="175"/>
      <c r="I3" s="45"/>
      <c r="J3" s="45"/>
      <c r="K3" s="45"/>
      <c r="L3" s="45"/>
      <c r="M3" s="45"/>
      <c r="N3" s="45"/>
      <c r="O3" s="45"/>
      <c r="P3" s="45"/>
      <c r="Q3" s="45"/>
      <c r="U3" s="26"/>
      <c r="W3" s="52" t="s">
        <v>1</v>
      </c>
    </row>
    <row r="4" spans="1:23" ht="21.75" customHeight="1">
      <c r="A4" s="153" t="s">
        <v>247</v>
      </c>
      <c r="B4" s="169" t="s">
        <v>178</v>
      </c>
      <c r="C4" s="153" t="s">
        <v>179</v>
      </c>
      <c r="D4" s="153" t="s">
        <v>248</v>
      </c>
      <c r="E4" s="169" t="s">
        <v>180</v>
      </c>
      <c r="F4" s="169" t="s">
        <v>181</v>
      </c>
      <c r="G4" s="169" t="s">
        <v>182</v>
      </c>
      <c r="H4" s="169" t="s">
        <v>183</v>
      </c>
      <c r="I4" s="176" t="s">
        <v>54</v>
      </c>
      <c r="J4" s="163" t="s">
        <v>249</v>
      </c>
      <c r="K4" s="133"/>
      <c r="L4" s="133"/>
      <c r="M4" s="134"/>
      <c r="N4" s="163" t="s">
        <v>186</v>
      </c>
      <c r="O4" s="133"/>
      <c r="P4" s="134"/>
      <c r="Q4" s="169" t="s">
        <v>60</v>
      </c>
      <c r="R4" s="163" t="s">
        <v>61</v>
      </c>
      <c r="S4" s="133"/>
      <c r="T4" s="133"/>
      <c r="U4" s="133"/>
      <c r="V4" s="133"/>
      <c r="W4" s="134"/>
    </row>
    <row r="5" spans="1:23" ht="21.75" customHeight="1">
      <c r="A5" s="154"/>
      <c r="B5" s="155"/>
      <c r="C5" s="154"/>
      <c r="D5" s="154"/>
      <c r="E5" s="170"/>
      <c r="F5" s="170"/>
      <c r="G5" s="170"/>
      <c r="H5" s="170"/>
      <c r="I5" s="155"/>
      <c r="J5" s="173" t="s">
        <v>57</v>
      </c>
      <c r="K5" s="130"/>
      <c r="L5" s="169" t="s">
        <v>58</v>
      </c>
      <c r="M5" s="169" t="s">
        <v>59</v>
      </c>
      <c r="N5" s="169" t="s">
        <v>57</v>
      </c>
      <c r="O5" s="169" t="s">
        <v>58</v>
      </c>
      <c r="P5" s="169" t="s">
        <v>59</v>
      </c>
      <c r="Q5" s="170"/>
      <c r="R5" s="169" t="s">
        <v>56</v>
      </c>
      <c r="S5" s="169" t="s">
        <v>63</v>
      </c>
      <c r="T5" s="169" t="s">
        <v>192</v>
      </c>
      <c r="U5" s="169" t="s">
        <v>65</v>
      </c>
      <c r="V5" s="169" t="s">
        <v>66</v>
      </c>
      <c r="W5" s="169" t="s">
        <v>67</v>
      </c>
    </row>
    <row r="6" spans="1:23" ht="21" customHeight="1">
      <c r="A6" s="155"/>
      <c r="B6" s="155"/>
      <c r="C6" s="155"/>
      <c r="D6" s="155"/>
      <c r="E6" s="155"/>
      <c r="F6" s="155"/>
      <c r="G6" s="155"/>
      <c r="H6" s="155"/>
      <c r="I6" s="155"/>
      <c r="J6" s="174" t="s">
        <v>56</v>
      </c>
      <c r="K6" s="131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spans="1:23" ht="39.75" customHeight="1">
      <c r="A7" s="160"/>
      <c r="B7" s="136"/>
      <c r="C7" s="160"/>
      <c r="D7" s="160"/>
      <c r="E7" s="171"/>
      <c r="F7" s="171"/>
      <c r="G7" s="171"/>
      <c r="H7" s="171"/>
      <c r="I7" s="136"/>
      <c r="J7" s="54" t="s">
        <v>56</v>
      </c>
      <c r="K7" s="54" t="s">
        <v>250</v>
      </c>
      <c r="L7" s="171"/>
      <c r="M7" s="171"/>
      <c r="N7" s="171"/>
      <c r="O7" s="171"/>
      <c r="P7" s="171"/>
      <c r="Q7" s="171"/>
      <c r="R7" s="171"/>
      <c r="S7" s="171"/>
      <c r="T7" s="171"/>
      <c r="U7" s="136"/>
      <c r="V7" s="171"/>
      <c r="W7" s="171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5">
        <v>21</v>
      </c>
      <c r="V8" s="48">
        <v>22</v>
      </c>
      <c r="W8" s="55">
        <v>23</v>
      </c>
    </row>
    <row r="9" spans="1:23" ht="21.75" customHeight="1">
      <c r="A9" s="23"/>
      <c r="B9" s="23"/>
      <c r="C9" s="23"/>
      <c r="D9" s="23"/>
      <c r="E9" s="23"/>
      <c r="F9" s="23"/>
      <c r="G9" s="23"/>
      <c r="H9" s="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.75" customHeight="1">
      <c r="A10" s="166" t="s">
        <v>168</v>
      </c>
      <c r="B10" s="172"/>
      <c r="C10" s="172"/>
      <c r="D10" s="172"/>
      <c r="E10" s="172"/>
      <c r="F10" s="172"/>
      <c r="G10" s="172"/>
      <c r="H10" s="1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87" t="s">
        <v>318</v>
      </c>
    </row>
  </sheetData>
  <mergeCells count="28">
    <mergeCell ref="A10:H10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7" type="noConversion"/>
  <printOptions horizontalCentered="1"/>
  <pageMargins left="0.37" right="0.37" top="0.56000000000000005" bottom="0.56000000000000005" header="0.48" footer="0.48"/>
  <pageSetup paperSize="9" scale="33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3" t="s">
        <v>251</v>
      </c>
    </row>
    <row r="2" spans="1:10" ht="39.75" customHeight="1">
      <c r="A2" s="177" t="str">
        <f>"2026"&amp;"年部门项目支出绩效目标表"</f>
        <v>2026年部门项目支出绩效目标表</v>
      </c>
      <c r="B2" s="150"/>
      <c r="C2" s="150"/>
      <c r="D2" s="150"/>
      <c r="E2" s="150"/>
      <c r="F2" s="149"/>
      <c r="G2" s="150"/>
      <c r="H2" s="149"/>
      <c r="I2" s="149"/>
      <c r="J2" s="150"/>
    </row>
    <row r="3" spans="1:10" ht="17.25" customHeight="1">
      <c r="A3" s="151" t="str">
        <f>"单位名称："&amp;"宜良县公共就业和人才服务中心"</f>
        <v>单位名称：宜良县公共就业和人才服务中心</v>
      </c>
      <c r="B3" s="89"/>
      <c r="C3" s="89"/>
      <c r="D3" s="89"/>
      <c r="E3" s="89"/>
      <c r="F3" s="89"/>
      <c r="G3" s="89"/>
      <c r="H3" s="89"/>
    </row>
    <row r="4" spans="1:10" ht="44.25" customHeight="1">
      <c r="A4" s="54" t="s">
        <v>252</v>
      </c>
      <c r="B4" s="54" t="s">
        <v>253</v>
      </c>
      <c r="C4" s="54" t="s">
        <v>254</v>
      </c>
      <c r="D4" s="54" t="s">
        <v>255</v>
      </c>
      <c r="E4" s="54" t="s">
        <v>256</v>
      </c>
      <c r="F4" s="56" t="s">
        <v>257</v>
      </c>
      <c r="G4" s="54" t="s">
        <v>258</v>
      </c>
      <c r="H4" s="56" t="s">
        <v>259</v>
      </c>
      <c r="I4" s="56" t="s">
        <v>260</v>
      </c>
      <c r="J4" s="54" t="s">
        <v>261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8">
        <v>6</v>
      </c>
      <c r="G5" s="57">
        <v>7</v>
      </c>
      <c r="H5" s="48">
        <v>8</v>
      </c>
      <c r="I5" s="48">
        <v>9</v>
      </c>
      <c r="J5" s="57">
        <v>10</v>
      </c>
    </row>
    <row r="6" spans="1:10" ht="42" customHeight="1">
      <c r="A6" s="24"/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27.75" customHeight="1">
      <c r="A8" s="87" t="s">
        <v>318</v>
      </c>
    </row>
  </sheetData>
  <mergeCells count="2">
    <mergeCell ref="A2:J2"/>
    <mergeCell ref="A3:H3"/>
  </mergeCells>
  <phoneticPr fontId="17" type="noConversion"/>
  <printOptions horizontalCentered="1"/>
  <pageMargins left="0.96" right="0.96" top="0.72" bottom="0.72" header="0" footer="0"/>
  <pageSetup paperSize="9" scale="5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2026-03-03T08:41:15Z</cp:lastPrinted>
  <dcterms:modified xsi:type="dcterms:W3CDTF">2026-03-04T02:30:03Z</dcterms:modified>
</cp:coreProperties>
</file>