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72" tabRatio="853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7" l="1"/>
  <c r="F6" i="17"/>
  <c r="E6" i="17"/>
  <c r="A4" i="17"/>
  <c r="A3" i="17"/>
  <c r="A4" i="16"/>
  <c r="A3" i="16"/>
  <c r="A4" i="15"/>
  <c r="A3" i="15"/>
  <c r="A4" i="14"/>
  <c r="A3" i="14"/>
  <c r="A4" i="13"/>
  <c r="A3" i="13"/>
  <c r="A4" i="12"/>
  <c r="A3" i="12"/>
  <c r="A4" i="11"/>
  <c r="A3" i="11"/>
  <c r="A4" i="10"/>
  <c r="A3" i="10"/>
  <c r="A4" i="9"/>
  <c r="A3" i="9"/>
  <c r="A4" i="8"/>
  <c r="A3" i="8"/>
  <c r="A4" i="7"/>
  <c r="A3" i="7"/>
  <c r="A4" i="6"/>
  <c r="A3" i="6"/>
  <c r="A4" i="5"/>
  <c r="A3" i="5"/>
  <c r="A4" i="4"/>
  <c r="A3" i="4"/>
  <c r="A4" i="3"/>
  <c r="A3" i="3"/>
  <c r="A4" i="2"/>
  <c r="A3" i="2"/>
  <c r="A4" i="1"/>
  <c r="A3" i="1"/>
</calcChain>
</file>

<file path=xl/sharedStrings.xml><?xml version="1.0" encoding="utf-8"?>
<sst xmlns="http://schemas.openxmlformats.org/spreadsheetml/2006/main" count="673" uniqueCount="303">
  <si>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</si>
  <si>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</si>
  <si>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</si>
  <si>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</si>
  <si>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</si>
  <si>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</si>
  <si>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</si>
  <si>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</si>
  <si>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</si>
  <si>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</si>
  <si>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</si>
  <si>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</si>
  <si>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</si>
  <si>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</si>
  <si>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</si>
  <si>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</si>
  <si>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</si>
  <si>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</si>
  <si>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</si>
  <si>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</si>
  <si>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</si>
  <si>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</si>
  <si>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</si>
  <si>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</si>
  <si>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</si>
  <si>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</si>
  <si>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</si>
  <si>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</si>
  <si>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</si>
  <si>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</si>
  <si>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</si>
  <si>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</si>
  <si>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</si>
  <si>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</si>
  <si>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</si>
  <si>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</si>
  <si>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</si>
  <si>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</si>
  <si>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</si>
  <si>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</si>
  <si>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</si>
  <si>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</si>
  <si>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</si>
  <si>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</si>
  <si>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</si>
  <si>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</si>
  <si>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</si>
  <si>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</si>
  <si>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</si>
  <si>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</si>
  <si>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</si>
  <si>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</si>
  <si>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</si>
  <si>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</si>
  <si>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</si>
  <si>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</si>
  <si>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</si>
  <si>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</si>
  <si>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</si>
  <si>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</si>
  <si>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</si>
  <si>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</si>
  <si>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</si>
  <si>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</si>
  <si>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</si>
  <si>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</si>
  <si>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</si>
  <si>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</si>
  <si>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</si>
  <si>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131017</t>
  </si>
  <si>
    <t>宜良县马街镇卫生院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</si>
  <si>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</si>
  <si>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</si>
  <si>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</si>
  <si>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</si>
  <si>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</si>
  <si>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</si>
  <si>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</si>
  <si>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</si>
  <si>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</si>
  <si>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</si>
  <si>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</si>
  <si>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</si>
  <si>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</si>
  <si>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</si>
  <si>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</si>
  <si>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</si>
  <si>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</si>
  <si>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</si>
  <si>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</si>
  <si>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</si>
  <si>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</si>
  <si>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</si>
  <si>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</si>
  <si>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</si>
  <si>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</si>
  <si>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</si>
  <si>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</si>
  <si>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</si>
  <si>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</si>
  <si>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</si>
  <si>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</si>
  <si>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</si>
  <si>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</si>
  <si>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</si>
  <si>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</si>
  <si>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</si>
  <si>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</si>
  <si>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</si>
  <si>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</si>
  <si>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</si>
  <si>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</si>
  <si>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</si>
  <si>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</si>
  <si>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</si>
  <si>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</si>
  <si>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</si>
  <si>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</si>
  <si>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</si>
  <si>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</si>
  <si>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</si>
  <si>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</si>
  <si>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</si>
  <si>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</si>
  <si>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</si>
  <si>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</si>
  <si>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</si>
  <si>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</si>
  <si>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</si>
  <si>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</si>
  <si>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</si>
  <si>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</si>
  <si>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</si>
  <si>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</si>
  <si>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</si>
  <si>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</si>
  <si>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</si>
  <si>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</si>
  <si>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</si>
  <si>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</si>
  <si>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</si>
  <si>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</si>
  <si>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</si>
  <si>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</si>
  <si>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</si>
  <si>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</si>
  <si>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</si>
  <si>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</si>
  <si>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</si>
  <si>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</si>
  <si>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</si>
  <si>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</si>
  <si>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</si>
  <si>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</si>
  <si>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</si>
  <si>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</si>
  <si>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</si>
  <si>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</si>
  <si>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</si>
  <si>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</si>
  <si>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</si>
  <si>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</si>
  <si>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</si>
  <si>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</si>
  <si>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</si>
  <si>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</si>
  <si>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</si>
  <si>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</si>
  <si>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</si>
  <si>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</si>
  <si>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</si>
  <si>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</si>
  <si>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</si>
  <si>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</si>
  <si>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</si>
  <si>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备注：2025年我单位无此预算项目，本表为空。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</si>
  <si>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</si>
  <si>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</si>
  <si>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</si>
  <si>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</si>
  <si>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</si>
  <si>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</si>
  <si>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</si>
  <si>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</si>
  <si>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</si>
  <si>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</si>
  <si>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</si>
  <si>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</si>
  <si>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</si>
  <si>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</si>
  <si>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</si>
  <si>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</si>
  <si>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</si>
  <si>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</si>
  <si>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</si>
  <si>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宜良县卫生健康局</t>
  </si>
  <si>
    <t>530125210000000002716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</si>
  <si>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</si>
  <si>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</si>
  <si>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</si>
  <si>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</si>
  <si>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</si>
  <si>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</si>
  <si>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</si>
  <si>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</si>
  <si>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</si>
  <si>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530125210000000002719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</si>
  <si>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</si>
  <si>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</si>
  <si>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</si>
  <si>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</si>
  <si>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</si>
  <si>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</si>
  <si>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</si>
  <si>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</si>
  <si>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</si>
  <si>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530125210000000002720</t>
  </si>
  <si>
    <t>30113</t>
  </si>
  <si>
    <t>530125210000000002721</t>
  </si>
  <si>
    <t>对个人和家庭的补助</t>
  </si>
  <si>
    <t>30304</t>
  </si>
  <si>
    <t>抚恤金</t>
  </si>
  <si>
    <t>530125231100001343671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</si>
  <si>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</si>
  <si>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</si>
  <si>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</si>
  <si>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</si>
  <si>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</si>
  <si>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</si>
  <si>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</si>
  <si>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</si>
  <si>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</si>
  <si>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</si>
  <si>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</si>
  <si>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</si>
  <si>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</si>
  <si>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</si>
  <si>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</si>
  <si>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</si>
  <si>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</si>
  <si>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</si>
  <si>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</si>
  <si>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</si>
  <si>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</si>
  <si>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</si>
  <si>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</si>
  <si>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</si>
  <si>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</si>
  <si>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</si>
  <si>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</si>
  <si>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</si>
  <si>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</si>
  <si>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</si>
  <si>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</si>
  <si>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</si>
  <si>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</si>
  <si>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</si>
  <si>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</si>
  <si>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
2025年我单位无此预算项目，本表为空。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</si>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</sst>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#,##0.00;\-#,##0.00;;@"/>
    <numFmt numFmtId="179" formatCode="hh:mm:ss"/>
    <numFmt numFmtId="180" formatCode="yyyy\-mm\-dd"/>
    <numFmt numFmtId="181" formatCode="yyyy\-mm\-dd\ hh:mm:ss"/>
    <numFmt numFmtId="182" formatCode="#,##0;\-#,##0;;@"/>
  </numFmts>
  <fonts count="1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178" fontId="15" fillId="0" borderId="7">
      <alignment horizontal="right" vertical="center"/>
    </xf>
    <xf numFmtId="49" fontId="15" fillId="0" borderId="7">
      <alignment horizontal="left" vertical="center" wrapText="1"/>
    </xf>
    <xf numFmtId="178" fontId="15" fillId="0" borderId="7">
      <alignment horizontal="right" vertical="center"/>
    </xf>
    <xf numFmtId="179" fontId="15" fillId="0" borderId="7">
      <alignment horizontal="right" vertical="center"/>
    </xf>
    <xf numFmtId="180" fontId="15" fillId="0" borderId="7">
      <alignment horizontal="right" vertical="center"/>
    </xf>
    <xf numFmtId="181" fontId="15" fillId="0" borderId="7">
      <alignment horizontal="right" vertical="center"/>
    </xf>
    <xf numFmtId="10" fontId="15" fillId="0" borderId="7">
      <alignment horizontal="right" vertical="center"/>
    </xf>
    <xf numFmtId="182" fontId="15" fillId="0" borderId="7">
      <alignment horizontal="right" vertical="center"/>
    </xf>
  </cellStyleXfs>
  <cellXfs count="22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3" applyNumberFormat="1" applyFont="1" applyBorder="1">
      <alignment horizontal="right" vertical="center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182" fontId="5" fillId="0" borderId="7" xfId="8" applyNumberFormat="1" applyFont="1" applyBorder="1" applyAlignment="1">
      <alignment horizontal="center" vertical="center"/>
    </xf>
    <xf numFmtId="182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2" fillId="0" borderId="7" xfId="0" applyFont="1" applyBorder="1" applyAlignment="1">
      <alignment horizontal="left" vertical="center"/>
    </xf>
    <xf numFmtId="49" fontId="5" fillId="0" borderId="7" xfId="2" applyNumberFormat="1" applyFont="1" applyBorder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9">
    <cellStyle name="DateStyle" xfId="5"/>
    <cellStyle name="DateTimeStyle" xfId="6"/>
    <cellStyle name="IntegralNumberStyle" xfId="8"/>
    <cellStyle name="MoneyStyle" xfId="3"/>
    <cellStyle name="NumberStyle" xfId="1"/>
    <cellStyle name="PercentStyle" xfId="7"/>
    <cellStyle name="TextStyle" xfId="2"/>
    <cellStyle name="TimeStyle" xfId="4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7"/>
  <sheetViews>
    <sheetView showGridLines="0" showZeros="0" workbookViewId="0">
      <pane ySplit="1" topLeftCell="A7" activePane="bottomLeft" state="frozen"/>
      <selection pane="bottomLeft"/>
    </sheetView>
  </sheetViews>
  <sheetFormatPr defaultColWidth="8.554687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3"/>
      <c r="B2" s="23"/>
      <c r="C2" s="23"/>
      <c r="D2" s="33" t="s">
        <v>0</v>
      </c>
    </row>
    <row r="3" spans="1:4" ht="41.25" customHeight="1">
      <c r="A3" s="87" t="str">
        <f>"2025"&amp;"年部门财务收支预算总表"</f>
        <v>2025年部门财务收支预算总表</v>
      </c>
      <c r="B3" s="88"/>
      <c r="C3" s="88"/>
      <c r="D3" s="88"/>
    </row>
    <row r="4" spans="1:4" ht="17.25" customHeight="1">
      <c r="A4" s="89" t="str">
        <f>"单位名称："&amp;"宜良县马街镇卫生院"</f>
        <v>单位名称：宜良县马街镇卫生院</v>
      </c>
      <c r="B4" s="90"/>
      <c r="D4" s="67" t="s">
        <v>1</v>
      </c>
    </row>
    <row r="5" spans="1:4" ht="23.25" customHeight="1">
      <c r="A5" s="91" t="s">
        <v>2</v>
      </c>
      <c r="B5" s="92"/>
      <c r="C5" s="91" t="s">
        <v>3</v>
      </c>
      <c r="D5" s="92"/>
    </row>
    <row r="6" spans="1:4" ht="24" customHeight="1">
      <c r="A6" s="76" t="s">
        <v>4</v>
      </c>
      <c r="B6" s="76" t="s">
        <v>5</v>
      </c>
      <c r="C6" s="76" t="s">
        <v>6</v>
      </c>
      <c r="D6" s="76" t="s">
        <v>5</v>
      </c>
    </row>
    <row r="7" spans="1:4" ht="17.25" customHeight="1">
      <c r="A7" s="77" t="s">
        <v>7</v>
      </c>
      <c r="B7" s="43">
        <v>2842641.52</v>
      </c>
      <c r="C7" s="77" t="s">
        <v>8</v>
      </c>
      <c r="D7" s="43"/>
    </row>
    <row r="8" spans="1:4" ht="17.25" customHeight="1">
      <c r="A8" s="77" t="s">
        <v>9</v>
      </c>
      <c r="B8" s="43"/>
      <c r="C8" s="77" t="s">
        <v>10</v>
      </c>
      <c r="D8" s="43"/>
    </row>
    <row r="9" spans="1:4" ht="17.25" customHeight="1">
      <c r="A9" s="77" t="s">
        <v>11</v>
      </c>
      <c r="B9" s="43"/>
      <c r="C9" s="86" t="s">
        <v>12</v>
      </c>
      <c r="D9" s="43"/>
    </row>
    <row r="10" spans="1:4" ht="17.25" customHeight="1">
      <c r="A10" s="77" t="s">
        <v>13</v>
      </c>
      <c r="B10" s="43"/>
      <c r="C10" s="86" t="s">
        <v>14</v>
      </c>
      <c r="D10" s="43"/>
    </row>
    <row r="11" spans="1:4" ht="17.25" customHeight="1">
      <c r="A11" s="77" t="s">
        <v>15</v>
      </c>
      <c r="B11" s="43"/>
      <c r="C11" s="86" t="s">
        <v>16</v>
      </c>
      <c r="D11" s="43"/>
    </row>
    <row r="12" spans="1:4" ht="17.25" customHeight="1">
      <c r="A12" s="77" t="s">
        <v>17</v>
      </c>
      <c r="B12" s="43"/>
      <c r="C12" s="86" t="s">
        <v>18</v>
      </c>
      <c r="D12" s="43"/>
    </row>
    <row r="13" spans="1:4" ht="17.25" customHeight="1">
      <c r="A13" s="77" t="s">
        <v>19</v>
      </c>
      <c r="B13" s="43"/>
      <c r="C13" s="18" t="s">
        <v>20</v>
      </c>
      <c r="D13" s="43"/>
    </row>
    <row r="14" spans="1:4" ht="17.25" customHeight="1">
      <c r="A14" s="77" t="s">
        <v>21</v>
      </c>
      <c r="B14" s="43"/>
      <c r="C14" s="18" t="s">
        <v>22</v>
      </c>
      <c r="D14" s="43">
        <v>332197.77</v>
      </c>
    </row>
    <row r="15" spans="1:4" ht="17.25" customHeight="1">
      <c r="A15" s="77" t="s">
        <v>23</v>
      </c>
      <c r="B15" s="43"/>
      <c r="C15" s="18" t="s">
        <v>24</v>
      </c>
      <c r="D15" s="43">
        <v>2301543.75</v>
      </c>
    </row>
    <row r="16" spans="1:4" ht="17.25" customHeight="1">
      <c r="A16" s="77" t="s">
        <v>25</v>
      </c>
      <c r="B16" s="43"/>
      <c r="C16" s="18" t="s">
        <v>26</v>
      </c>
      <c r="D16" s="43"/>
    </row>
    <row r="17" spans="1:4" ht="17.25" customHeight="1">
      <c r="A17" s="70"/>
      <c r="B17" s="43"/>
      <c r="C17" s="18" t="s">
        <v>27</v>
      </c>
      <c r="D17" s="43"/>
    </row>
    <row r="18" spans="1:4" ht="17.25" customHeight="1">
      <c r="A18" s="78"/>
      <c r="B18" s="43"/>
      <c r="C18" s="18" t="s">
        <v>28</v>
      </c>
      <c r="D18" s="43"/>
    </row>
    <row r="19" spans="1:4" ht="17.25" customHeight="1">
      <c r="A19" s="78"/>
      <c r="B19" s="43"/>
      <c r="C19" s="18" t="s">
        <v>29</v>
      </c>
      <c r="D19" s="43"/>
    </row>
    <row r="20" spans="1:4" ht="17.25" customHeight="1">
      <c r="A20" s="78"/>
      <c r="B20" s="43"/>
      <c r="C20" s="18" t="s">
        <v>30</v>
      </c>
      <c r="D20" s="43"/>
    </row>
    <row r="21" spans="1:4" ht="17.25" customHeight="1">
      <c r="A21" s="78"/>
      <c r="B21" s="43"/>
      <c r="C21" s="18" t="s">
        <v>31</v>
      </c>
      <c r="D21" s="43"/>
    </row>
    <row r="22" spans="1:4" ht="17.25" customHeight="1">
      <c r="A22" s="78"/>
      <c r="B22" s="43"/>
      <c r="C22" s="18" t="s">
        <v>32</v>
      </c>
      <c r="D22" s="43"/>
    </row>
    <row r="23" spans="1:4" ht="17.25" customHeight="1">
      <c r="A23" s="78"/>
      <c r="B23" s="43"/>
      <c r="C23" s="18" t="s">
        <v>33</v>
      </c>
      <c r="D23" s="43"/>
    </row>
    <row r="24" spans="1:4" ht="17.25" customHeight="1">
      <c r="A24" s="78"/>
      <c r="B24" s="43"/>
      <c r="C24" s="18" t="s">
        <v>34</v>
      </c>
      <c r="D24" s="43"/>
    </row>
    <row r="25" spans="1:4" ht="17.25" customHeight="1">
      <c r="A25" s="78"/>
      <c r="B25" s="43"/>
      <c r="C25" s="18" t="s">
        <v>35</v>
      </c>
      <c r="D25" s="43">
        <v>208900</v>
      </c>
    </row>
    <row r="26" spans="1:4" ht="17.25" customHeight="1">
      <c r="A26" s="78"/>
      <c r="B26" s="43"/>
      <c r="C26" s="18" t="s">
        <v>36</v>
      </c>
      <c r="D26" s="43"/>
    </row>
    <row r="27" spans="1:4" ht="17.25" customHeight="1">
      <c r="A27" s="78"/>
      <c r="B27" s="43"/>
      <c r="C27" s="70" t="s">
        <v>37</v>
      </c>
      <c r="D27" s="43"/>
    </row>
    <row r="28" spans="1:4" ht="17.25" customHeight="1">
      <c r="A28" s="78"/>
      <c r="B28" s="43"/>
      <c r="C28" s="18" t="s">
        <v>38</v>
      </c>
      <c r="D28" s="43"/>
    </row>
    <row r="29" spans="1:4" ht="16.5" customHeight="1">
      <c r="A29" s="78"/>
      <c r="B29" s="43"/>
      <c r="C29" s="18" t="s">
        <v>39</v>
      </c>
      <c r="D29" s="43"/>
    </row>
    <row r="30" spans="1:4" ht="16.5" customHeight="1">
      <c r="A30" s="78"/>
      <c r="B30" s="43"/>
      <c r="C30" s="70" t="s">
        <v>40</v>
      </c>
      <c r="D30" s="43"/>
    </row>
    <row r="31" spans="1:4" ht="17.25" customHeight="1">
      <c r="A31" s="78"/>
      <c r="B31" s="43"/>
      <c r="C31" s="70" t="s">
        <v>41</v>
      </c>
      <c r="D31" s="43"/>
    </row>
    <row r="32" spans="1:4" ht="17.25" customHeight="1">
      <c r="A32" s="78"/>
      <c r="B32" s="43"/>
      <c r="C32" s="18" t="s">
        <v>42</v>
      </c>
      <c r="D32" s="43"/>
    </row>
    <row r="33" spans="1:4" ht="16.5" customHeight="1">
      <c r="A33" s="78" t="s">
        <v>43</v>
      </c>
      <c r="B33" s="43">
        <v>2842641.52</v>
      </c>
      <c r="C33" s="78" t="s">
        <v>44</v>
      </c>
      <c r="D33" s="43">
        <v>2842641.52</v>
      </c>
    </row>
    <row r="34" spans="1:4" ht="16.5" customHeight="1">
      <c r="A34" s="70" t="s">
        <v>45</v>
      </c>
      <c r="B34" s="43"/>
      <c r="C34" s="70" t="s">
        <v>46</v>
      </c>
      <c r="D34" s="43"/>
    </row>
    <row r="35" spans="1:4" ht="16.5" customHeight="1">
      <c r="A35" s="18" t="s">
        <v>47</v>
      </c>
      <c r="B35" s="43"/>
      <c r="C35" s="18" t="s">
        <v>47</v>
      </c>
      <c r="D35" s="43"/>
    </row>
    <row r="36" spans="1:4" ht="16.5" customHeight="1">
      <c r="A36" s="18" t="s">
        <v>48</v>
      </c>
      <c r="B36" s="43"/>
      <c r="C36" s="18" t="s">
        <v>49</v>
      </c>
      <c r="D36" s="43"/>
    </row>
    <row r="37" spans="1:4" ht="16.5" customHeight="1">
      <c r="A37" s="79" t="s">
        <v>50</v>
      </c>
      <c r="B37" s="43">
        <v>2842641.52</v>
      </c>
      <c r="C37" s="79" t="s">
        <v>51</v>
      </c>
      <c r="D37" s="43">
        <v>2842641.52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pane="bottomLeft"/>
    </sheetView>
  </sheetViews>
  <sheetFormatPr defaultColWidth="8.5546875" defaultRowHeight="12.75" customHeight="1"/>
  <cols>
    <col min="1" max="1" width="15.88671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93" t="s">
        <v>52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41.25" customHeight="1">
      <c r="A3" s="87" t="str">
        <f>"2025"&amp;"年部门收入预算表"</f>
        <v>2025年部门收入预算表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ht="17.25" customHeight="1">
      <c r="A4" s="89" t="str">
        <f>"单位名称："&amp;"宜良县马街镇卫生院"</f>
        <v>单位名称：宜良县马街镇卫生院</v>
      </c>
      <c r="B4" s="88"/>
      <c r="S4" s="23" t="s">
        <v>1</v>
      </c>
    </row>
    <row r="5" spans="1:19" ht="21.75" customHeight="1">
      <c r="A5" s="102" t="s">
        <v>53</v>
      </c>
      <c r="B5" s="105" t="s">
        <v>54</v>
      </c>
      <c r="C5" s="105" t="s">
        <v>55</v>
      </c>
      <c r="D5" s="94" t="s">
        <v>56</v>
      </c>
      <c r="E5" s="94"/>
      <c r="F5" s="94"/>
      <c r="G5" s="94"/>
      <c r="H5" s="94"/>
      <c r="I5" s="95"/>
      <c r="J5" s="94"/>
      <c r="K5" s="94"/>
      <c r="L5" s="94"/>
      <c r="M5" s="94"/>
      <c r="N5" s="96"/>
      <c r="O5" s="94" t="s">
        <v>45</v>
      </c>
      <c r="P5" s="94"/>
      <c r="Q5" s="94"/>
      <c r="R5" s="94"/>
      <c r="S5" s="96"/>
    </row>
    <row r="6" spans="1:19" ht="27" customHeight="1">
      <c r="A6" s="103"/>
      <c r="B6" s="106"/>
      <c r="C6" s="106"/>
      <c r="D6" s="106" t="s">
        <v>57</v>
      </c>
      <c r="E6" s="106" t="s">
        <v>58</v>
      </c>
      <c r="F6" s="106" t="s">
        <v>59</v>
      </c>
      <c r="G6" s="106" t="s">
        <v>60</v>
      </c>
      <c r="H6" s="106" t="s">
        <v>61</v>
      </c>
      <c r="I6" s="97" t="s">
        <v>62</v>
      </c>
      <c r="J6" s="98"/>
      <c r="K6" s="98"/>
      <c r="L6" s="98"/>
      <c r="M6" s="98"/>
      <c r="N6" s="99"/>
      <c r="O6" s="106" t="s">
        <v>57</v>
      </c>
      <c r="P6" s="106" t="s">
        <v>58</v>
      </c>
      <c r="Q6" s="106" t="s">
        <v>59</v>
      </c>
      <c r="R6" s="106" t="s">
        <v>60</v>
      </c>
      <c r="S6" s="106" t="s">
        <v>63</v>
      </c>
    </row>
    <row r="7" spans="1:19" ht="30" customHeight="1">
      <c r="A7" s="104"/>
      <c r="B7" s="107"/>
      <c r="C7" s="108"/>
      <c r="D7" s="108"/>
      <c r="E7" s="108"/>
      <c r="F7" s="108"/>
      <c r="G7" s="108"/>
      <c r="H7" s="108"/>
      <c r="I7" s="37" t="s">
        <v>57</v>
      </c>
      <c r="J7" s="85" t="s">
        <v>64</v>
      </c>
      <c r="K7" s="85" t="s">
        <v>65</v>
      </c>
      <c r="L7" s="85" t="s">
        <v>66</v>
      </c>
      <c r="M7" s="85" t="s">
        <v>67</v>
      </c>
      <c r="N7" s="85" t="s">
        <v>68</v>
      </c>
      <c r="O7" s="109"/>
      <c r="P7" s="109"/>
      <c r="Q7" s="109"/>
      <c r="R7" s="109"/>
      <c r="S7" s="108"/>
    </row>
    <row r="8" spans="1:19" ht="15" customHeight="1">
      <c r="A8" s="84">
        <v>1</v>
      </c>
      <c r="B8" s="84">
        <v>2</v>
      </c>
      <c r="C8" s="84">
        <v>3</v>
      </c>
      <c r="D8" s="84">
        <v>4</v>
      </c>
      <c r="E8" s="84">
        <v>5</v>
      </c>
      <c r="F8" s="84">
        <v>6</v>
      </c>
      <c r="G8" s="84">
        <v>7</v>
      </c>
      <c r="H8" s="84">
        <v>8</v>
      </c>
      <c r="I8" s="37">
        <v>9</v>
      </c>
      <c r="J8" s="84">
        <v>10</v>
      </c>
      <c r="K8" s="84">
        <v>11</v>
      </c>
      <c r="L8" s="84">
        <v>12</v>
      </c>
      <c r="M8" s="84">
        <v>13</v>
      </c>
      <c r="N8" s="84">
        <v>14</v>
      </c>
      <c r="O8" s="84">
        <v>15</v>
      </c>
      <c r="P8" s="84">
        <v>16</v>
      </c>
      <c r="Q8" s="84">
        <v>17</v>
      </c>
      <c r="R8" s="84">
        <v>18</v>
      </c>
      <c r="S8" s="84">
        <v>19</v>
      </c>
    </row>
    <row r="9" spans="1:19" ht="18" customHeight="1">
      <c r="A9" s="12" t="s">
        <v>69</v>
      </c>
      <c r="B9" s="12" t="s">
        <v>70</v>
      </c>
      <c r="C9" s="43">
        <v>2842641.52</v>
      </c>
      <c r="D9" s="43">
        <v>2842641.52</v>
      </c>
      <c r="E9" s="43">
        <v>2842641.52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18" customHeight="1">
      <c r="A10" s="100" t="s">
        <v>55</v>
      </c>
      <c r="B10" s="101"/>
      <c r="C10" s="43">
        <v>2842641.52</v>
      </c>
      <c r="D10" s="43">
        <v>2842641.52</v>
      </c>
      <c r="E10" s="43">
        <v>2842641.52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</sheetData>
  <mergeCells count="20">
    <mergeCell ref="O6:O7"/>
    <mergeCell ref="P6:P7"/>
    <mergeCell ref="Q6:Q7"/>
    <mergeCell ref="R6:R7"/>
    <mergeCell ref="S6:S7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A2:S2"/>
    <mergeCell ref="A3:S3"/>
    <mergeCell ref="A4:B4"/>
    <mergeCell ref="D5:N5"/>
    <mergeCell ref="O5:S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 pane="bottomLeft" activeCell="C23" sqref="C23"/>
    </sheetView>
  </sheetViews>
  <sheetFormatPr defaultColWidth="8.5546875" defaultRowHeight="12.75" customHeight="1"/>
  <cols>
    <col min="1" max="1" width="14.33203125" customWidth="1"/>
    <col min="2" max="2" width="37.5546875" customWidth="1"/>
    <col min="3" max="8" width="24.5546875" customWidth="1"/>
    <col min="9" max="9" width="26.6640625" customWidth="1"/>
    <col min="10" max="11" width="24.44140625" customWidth="1"/>
    <col min="12" max="15" width="24.554687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10" t="s">
        <v>71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41.25" customHeight="1">
      <c r="A3" s="87" t="str">
        <f>"2025"&amp;"年部门支出预算表"</f>
        <v>2025年部门支出预算表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ht="17.25" customHeight="1">
      <c r="A4" s="89" t="str">
        <f>"单位名称："&amp;"宜良县马街镇卫生院"</f>
        <v>单位名称：宜良县马街镇卫生院</v>
      </c>
      <c r="B4" s="88"/>
      <c r="O4" s="23" t="s">
        <v>1</v>
      </c>
    </row>
    <row r="5" spans="1:15" ht="27" customHeight="1">
      <c r="A5" s="118" t="s">
        <v>72</v>
      </c>
      <c r="B5" s="118" t="s">
        <v>73</v>
      </c>
      <c r="C5" s="118" t="s">
        <v>55</v>
      </c>
      <c r="D5" s="111" t="s">
        <v>58</v>
      </c>
      <c r="E5" s="112"/>
      <c r="F5" s="113"/>
      <c r="G5" s="121" t="s">
        <v>59</v>
      </c>
      <c r="H5" s="121" t="s">
        <v>60</v>
      </c>
      <c r="I5" s="121" t="s">
        <v>74</v>
      </c>
      <c r="J5" s="111" t="s">
        <v>62</v>
      </c>
      <c r="K5" s="112"/>
      <c r="L5" s="112"/>
      <c r="M5" s="112"/>
      <c r="N5" s="114"/>
      <c r="O5" s="115"/>
    </row>
    <row r="6" spans="1:15" ht="42" customHeight="1">
      <c r="A6" s="119"/>
      <c r="B6" s="119"/>
      <c r="C6" s="120"/>
      <c r="D6" s="81" t="s">
        <v>57</v>
      </c>
      <c r="E6" s="81" t="s">
        <v>75</v>
      </c>
      <c r="F6" s="81" t="s">
        <v>76</v>
      </c>
      <c r="G6" s="120"/>
      <c r="H6" s="120"/>
      <c r="I6" s="122"/>
      <c r="J6" s="81" t="s">
        <v>57</v>
      </c>
      <c r="K6" s="76" t="s">
        <v>77</v>
      </c>
      <c r="L6" s="76" t="s">
        <v>78</v>
      </c>
      <c r="M6" s="76" t="s">
        <v>79</v>
      </c>
      <c r="N6" s="76" t="s">
        <v>80</v>
      </c>
      <c r="O6" s="76" t="s">
        <v>81</v>
      </c>
    </row>
    <row r="7" spans="1:15" ht="18" customHeight="1">
      <c r="A7" s="25" t="s">
        <v>82</v>
      </c>
      <c r="B7" s="25" t="s">
        <v>83</v>
      </c>
      <c r="C7" s="25" t="s">
        <v>84</v>
      </c>
      <c r="D7" s="28" t="s">
        <v>85</v>
      </c>
      <c r="E7" s="28" t="s">
        <v>86</v>
      </c>
      <c r="F7" s="28" t="s">
        <v>87</v>
      </c>
      <c r="G7" s="28" t="s">
        <v>88</v>
      </c>
      <c r="H7" s="28" t="s">
        <v>89</v>
      </c>
      <c r="I7" s="28" t="s">
        <v>90</v>
      </c>
      <c r="J7" s="28" t="s">
        <v>91</v>
      </c>
      <c r="K7" s="28" t="s">
        <v>92</v>
      </c>
      <c r="L7" s="28" t="s">
        <v>93</v>
      </c>
      <c r="M7" s="28" t="s">
        <v>94</v>
      </c>
      <c r="N7" s="25" t="s">
        <v>95</v>
      </c>
      <c r="O7" s="28" t="s">
        <v>96</v>
      </c>
    </row>
    <row r="8" spans="1:15" ht="21" customHeight="1">
      <c r="A8" s="29" t="s">
        <v>97</v>
      </c>
      <c r="B8" s="29" t="s">
        <v>98</v>
      </c>
      <c r="C8" s="43">
        <v>332197.77</v>
      </c>
      <c r="D8" s="43">
        <v>332197.77</v>
      </c>
      <c r="E8" s="43">
        <v>332197.77</v>
      </c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21" customHeight="1">
      <c r="A9" s="82" t="s">
        <v>99</v>
      </c>
      <c r="B9" s="82" t="s">
        <v>100</v>
      </c>
      <c r="C9" s="43">
        <v>321733.77</v>
      </c>
      <c r="D9" s="43">
        <v>321733.77</v>
      </c>
      <c r="E9" s="43">
        <v>321733.77</v>
      </c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ht="21" customHeight="1">
      <c r="A10" s="83" t="s">
        <v>101</v>
      </c>
      <c r="B10" s="83" t="s">
        <v>102</v>
      </c>
      <c r="C10" s="43">
        <v>43200</v>
      </c>
      <c r="D10" s="43">
        <v>43200</v>
      </c>
      <c r="E10" s="43">
        <v>43200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ht="21" customHeight="1">
      <c r="A11" s="83" t="s">
        <v>103</v>
      </c>
      <c r="B11" s="83" t="s">
        <v>104</v>
      </c>
      <c r="C11" s="43">
        <v>278533.77</v>
      </c>
      <c r="D11" s="43">
        <v>278533.77</v>
      </c>
      <c r="E11" s="43">
        <v>278533.77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21" customHeight="1">
      <c r="A12" s="82" t="s">
        <v>105</v>
      </c>
      <c r="B12" s="82" t="s">
        <v>106</v>
      </c>
      <c r="C12" s="43">
        <v>10464</v>
      </c>
      <c r="D12" s="43">
        <v>10464</v>
      </c>
      <c r="E12" s="43">
        <v>10464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ht="21" customHeight="1">
      <c r="A13" s="83" t="s">
        <v>107</v>
      </c>
      <c r="B13" s="83" t="s">
        <v>108</v>
      </c>
      <c r="C13" s="43">
        <v>10464</v>
      </c>
      <c r="D13" s="43">
        <v>10464</v>
      </c>
      <c r="E13" s="43">
        <v>10464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5" ht="21" customHeight="1">
      <c r="A14" s="29" t="s">
        <v>109</v>
      </c>
      <c r="B14" s="29" t="s">
        <v>110</v>
      </c>
      <c r="C14" s="43">
        <v>2301543.75</v>
      </c>
      <c r="D14" s="43">
        <v>2301543.75</v>
      </c>
      <c r="E14" s="43">
        <v>2301543.75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ht="21" customHeight="1">
      <c r="A15" s="82" t="s">
        <v>111</v>
      </c>
      <c r="B15" s="82" t="s">
        <v>112</v>
      </c>
      <c r="C15" s="43">
        <v>2045780</v>
      </c>
      <c r="D15" s="43">
        <v>2045780</v>
      </c>
      <c r="E15" s="43">
        <v>2045780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21" customHeight="1">
      <c r="A16" s="83" t="s">
        <v>113</v>
      </c>
      <c r="B16" s="83" t="s">
        <v>114</v>
      </c>
      <c r="C16" s="43">
        <v>2045780</v>
      </c>
      <c r="D16" s="43">
        <v>2045780</v>
      </c>
      <c r="E16" s="43">
        <v>2045780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ht="21" customHeight="1">
      <c r="A17" s="82" t="s">
        <v>115</v>
      </c>
      <c r="B17" s="82" t="s">
        <v>116</v>
      </c>
      <c r="C17" s="43">
        <v>255763.75</v>
      </c>
      <c r="D17" s="43">
        <v>255763.75</v>
      </c>
      <c r="E17" s="43">
        <v>255763.75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21" customHeight="1">
      <c r="A18" s="83" t="s">
        <v>117</v>
      </c>
      <c r="B18" s="83" t="s">
        <v>118</v>
      </c>
      <c r="C18" s="43">
        <v>149417.04999999999</v>
      </c>
      <c r="D18" s="43">
        <v>149417.04999999999</v>
      </c>
      <c r="E18" s="43">
        <v>149417.04999999999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21" customHeight="1">
      <c r="A19" s="83" t="s">
        <v>119</v>
      </c>
      <c r="B19" s="83" t="s">
        <v>120</v>
      </c>
      <c r="C19" s="43">
        <v>97546.7</v>
      </c>
      <c r="D19" s="43">
        <v>97546.7</v>
      </c>
      <c r="E19" s="43">
        <v>97546.7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21" customHeight="1">
      <c r="A20" s="83" t="s">
        <v>121</v>
      </c>
      <c r="B20" s="83" t="s">
        <v>122</v>
      </c>
      <c r="C20" s="43">
        <v>8800</v>
      </c>
      <c r="D20" s="43">
        <v>8800</v>
      </c>
      <c r="E20" s="43">
        <v>8800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ht="21" customHeight="1">
      <c r="A21" s="29" t="s">
        <v>123</v>
      </c>
      <c r="B21" s="29" t="s">
        <v>124</v>
      </c>
      <c r="C21" s="43">
        <v>208900</v>
      </c>
      <c r="D21" s="43">
        <v>208900</v>
      </c>
      <c r="E21" s="43">
        <v>208900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21" customHeight="1">
      <c r="A22" s="82" t="s">
        <v>125</v>
      </c>
      <c r="B22" s="82" t="s">
        <v>126</v>
      </c>
      <c r="C22" s="43">
        <v>208900</v>
      </c>
      <c r="D22" s="43">
        <v>208900</v>
      </c>
      <c r="E22" s="43">
        <v>208900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ht="21" customHeight="1">
      <c r="A23" s="83" t="s">
        <v>127</v>
      </c>
      <c r="B23" s="83" t="s">
        <v>128</v>
      </c>
      <c r="C23" s="43">
        <v>208900</v>
      </c>
      <c r="D23" s="43">
        <v>208900</v>
      </c>
      <c r="E23" s="43">
        <v>208900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1:15" ht="21" customHeight="1">
      <c r="A24" s="116" t="s">
        <v>55</v>
      </c>
      <c r="B24" s="117"/>
      <c r="C24" s="43">
        <v>2842641.52</v>
      </c>
      <c r="D24" s="43">
        <v>2842641.52</v>
      </c>
      <c r="E24" s="43">
        <v>2842641.52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</row>
  </sheetData>
  <mergeCells count="12">
    <mergeCell ref="A24:B24"/>
    <mergeCell ref="A5:A6"/>
    <mergeCell ref="B5:B6"/>
    <mergeCell ref="C5:C6"/>
    <mergeCell ref="G5:G6"/>
    <mergeCell ref="A2:O2"/>
    <mergeCell ref="A3:O3"/>
    <mergeCell ref="A4:B4"/>
    <mergeCell ref="D5:F5"/>
    <mergeCell ref="J5:O5"/>
    <mergeCell ref="H5:H6"/>
    <mergeCell ref="I5:I6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 pane="bottomLeft"/>
    </sheetView>
  </sheetViews>
  <sheetFormatPr defaultColWidth="8.5546875" defaultRowHeight="12.75" customHeight="1"/>
  <cols>
    <col min="1" max="4" width="35.554687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1"/>
      <c r="B2" s="23"/>
      <c r="C2" s="23"/>
      <c r="D2" s="23" t="s">
        <v>129</v>
      </c>
    </row>
    <row r="3" spans="1:4" ht="41.25" customHeight="1">
      <c r="A3" s="87" t="str">
        <f>"2025"&amp;"年部门财政拨款收支预算总表"</f>
        <v>2025年部门财政拨款收支预算总表</v>
      </c>
      <c r="B3" s="88"/>
      <c r="C3" s="88"/>
      <c r="D3" s="88"/>
    </row>
    <row r="4" spans="1:4" ht="17.25" customHeight="1">
      <c r="A4" s="89" t="str">
        <f>"单位名称："&amp;"宜良县马街镇卫生院"</f>
        <v>单位名称：宜良县马街镇卫生院</v>
      </c>
      <c r="B4" s="90"/>
      <c r="D4" s="23" t="s">
        <v>1</v>
      </c>
    </row>
    <row r="5" spans="1:4" ht="17.25" customHeight="1">
      <c r="A5" s="91" t="s">
        <v>2</v>
      </c>
      <c r="B5" s="92"/>
      <c r="C5" s="91" t="s">
        <v>3</v>
      </c>
      <c r="D5" s="92"/>
    </row>
    <row r="6" spans="1:4" ht="18.75" customHeight="1">
      <c r="A6" s="76" t="s">
        <v>4</v>
      </c>
      <c r="B6" s="76" t="s">
        <v>5</v>
      </c>
      <c r="C6" s="76" t="s">
        <v>6</v>
      </c>
      <c r="D6" s="76" t="s">
        <v>5</v>
      </c>
    </row>
    <row r="7" spans="1:4" ht="16.5" customHeight="1">
      <c r="A7" s="77" t="s">
        <v>130</v>
      </c>
      <c r="B7" s="43">
        <v>2842641.52</v>
      </c>
      <c r="C7" s="77" t="s">
        <v>131</v>
      </c>
      <c r="D7" s="43">
        <v>2842641.52</v>
      </c>
    </row>
    <row r="8" spans="1:4" ht="16.5" customHeight="1">
      <c r="A8" s="77" t="s">
        <v>132</v>
      </c>
      <c r="B8" s="43">
        <v>2842641.52</v>
      </c>
      <c r="C8" s="77" t="s">
        <v>133</v>
      </c>
      <c r="D8" s="43"/>
    </row>
    <row r="9" spans="1:4" ht="16.5" customHeight="1">
      <c r="A9" s="77" t="s">
        <v>134</v>
      </c>
      <c r="B9" s="43"/>
      <c r="C9" s="77" t="s">
        <v>135</v>
      </c>
      <c r="D9" s="43"/>
    </row>
    <row r="10" spans="1:4" ht="16.5" customHeight="1">
      <c r="A10" s="77" t="s">
        <v>136</v>
      </c>
      <c r="B10" s="43"/>
      <c r="C10" s="77" t="s">
        <v>137</v>
      </c>
      <c r="D10" s="43"/>
    </row>
    <row r="11" spans="1:4" ht="16.5" customHeight="1">
      <c r="A11" s="77" t="s">
        <v>138</v>
      </c>
      <c r="B11" s="43"/>
      <c r="C11" s="77" t="s">
        <v>139</v>
      </c>
      <c r="D11" s="43"/>
    </row>
    <row r="12" spans="1:4" ht="16.5" customHeight="1">
      <c r="A12" s="77" t="s">
        <v>132</v>
      </c>
      <c r="B12" s="43"/>
      <c r="C12" s="77" t="s">
        <v>140</v>
      </c>
      <c r="D12" s="43"/>
    </row>
    <row r="13" spans="1:4" ht="16.5" customHeight="1">
      <c r="A13" s="70" t="s">
        <v>134</v>
      </c>
      <c r="B13" s="43"/>
      <c r="C13" s="36" t="s">
        <v>141</v>
      </c>
      <c r="D13" s="43"/>
    </row>
    <row r="14" spans="1:4" ht="16.5" customHeight="1">
      <c r="A14" s="70" t="s">
        <v>136</v>
      </c>
      <c r="B14" s="43"/>
      <c r="C14" s="36" t="s">
        <v>142</v>
      </c>
      <c r="D14" s="43"/>
    </row>
    <row r="15" spans="1:4" ht="16.5" customHeight="1">
      <c r="A15" s="78"/>
      <c r="B15" s="43"/>
      <c r="C15" s="36" t="s">
        <v>143</v>
      </c>
      <c r="D15" s="43">
        <v>332197.77</v>
      </c>
    </row>
    <row r="16" spans="1:4" ht="16.5" customHeight="1">
      <c r="A16" s="78"/>
      <c r="B16" s="43"/>
      <c r="C16" s="36" t="s">
        <v>144</v>
      </c>
      <c r="D16" s="43">
        <v>2301543.75</v>
      </c>
    </row>
    <row r="17" spans="1:4" ht="16.5" customHeight="1">
      <c r="A17" s="78"/>
      <c r="B17" s="43"/>
      <c r="C17" s="36" t="s">
        <v>145</v>
      </c>
      <c r="D17" s="43"/>
    </row>
    <row r="18" spans="1:4" ht="16.5" customHeight="1">
      <c r="A18" s="78"/>
      <c r="B18" s="43"/>
      <c r="C18" s="36" t="s">
        <v>146</v>
      </c>
      <c r="D18" s="43"/>
    </row>
    <row r="19" spans="1:4" ht="16.5" customHeight="1">
      <c r="A19" s="78"/>
      <c r="B19" s="43"/>
      <c r="C19" s="36" t="s">
        <v>147</v>
      </c>
      <c r="D19" s="43"/>
    </row>
    <row r="20" spans="1:4" ht="16.5" customHeight="1">
      <c r="A20" s="78"/>
      <c r="B20" s="43"/>
      <c r="C20" s="36" t="s">
        <v>148</v>
      </c>
      <c r="D20" s="43"/>
    </row>
    <row r="21" spans="1:4" ht="16.5" customHeight="1">
      <c r="A21" s="78"/>
      <c r="B21" s="43"/>
      <c r="C21" s="36" t="s">
        <v>149</v>
      </c>
      <c r="D21" s="43"/>
    </row>
    <row r="22" spans="1:4" ht="16.5" customHeight="1">
      <c r="A22" s="78"/>
      <c r="B22" s="43"/>
      <c r="C22" s="36" t="s">
        <v>150</v>
      </c>
      <c r="D22" s="43"/>
    </row>
    <row r="23" spans="1:4" ht="16.5" customHeight="1">
      <c r="A23" s="78"/>
      <c r="B23" s="43"/>
      <c r="C23" s="36" t="s">
        <v>151</v>
      </c>
      <c r="D23" s="43"/>
    </row>
    <row r="24" spans="1:4" ht="16.5" customHeight="1">
      <c r="A24" s="78"/>
      <c r="B24" s="43"/>
      <c r="C24" s="36" t="s">
        <v>152</v>
      </c>
      <c r="D24" s="43"/>
    </row>
    <row r="25" spans="1:4" ht="16.5" customHeight="1">
      <c r="A25" s="78"/>
      <c r="B25" s="43"/>
      <c r="C25" s="36" t="s">
        <v>153</v>
      </c>
      <c r="D25" s="43"/>
    </row>
    <row r="26" spans="1:4" ht="16.5" customHeight="1">
      <c r="A26" s="78"/>
      <c r="B26" s="43"/>
      <c r="C26" s="36" t="s">
        <v>154</v>
      </c>
      <c r="D26" s="43">
        <v>208900</v>
      </c>
    </row>
    <row r="27" spans="1:4" ht="16.5" customHeight="1">
      <c r="A27" s="78"/>
      <c r="B27" s="43"/>
      <c r="C27" s="36" t="s">
        <v>155</v>
      </c>
      <c r="D27" s="43"/>
    </row>
    <row r="28" spans="1:4" ht="16.5" customHeight="1">
      <c r="A28" s="78"/>
      <c r="B28" s="43"/>
      <c r="C28" s="36" t="s">
        <v>156</v>
      </c>
      <c r="D28" s="43"/>
    </row>
    <row r="29" spans="1:4" ht="16.5" customHeight="1">
      <c r="A29" s="78"/>
      <c r="B29" s="43"/>
      <c r="C29" s="36" t="s">
        <v>157</v>
      </c>
      <c r="D29" s="43"/>
    </row>
    <row r="30" spans="1:4" ht="16.5" customHeight="1">
      <c r="A30" s="78"/>
      <c r="B30" s="43"/>
      <c r="C30" s="36" t="s">
        <v>158</v>
      </c>
      <c r="D30" s="43"/>
    </row>
    <row r="31" spans="1:4" ht="16.5" customHeight="1">
      <c r="A31" s="78"/>
      <c r="B31" s="43"/>
      <c r="C31" s="36" t="s">
        <v>159</v>
      </c>
      <c r="D31" s="43"/>
    </row>
    <row r="32" spans="1:4" ht="16.5" customHeight="1">
      <c r="A32" s="78"/>
      <c r="B32" s="43"/>
      <c r="C32" s="70" t="s">
        <v>160</v>
      </c>
      <c r="D32" s="43"/>
    </row>
    <row r="33" spans="1:4" ht="16.5" customHeight="1">
      <c r="A33" s="78"/>
      <c r="B33" s="43"/>
      <c r="C33" s="70" t="s">
        <v>161</v>
      </c>
      <c r="D33" s="43"/>
    </row>
    <row r="34" spans="1:4" ht="16.5" customHeight="1">
      <c r="A34" s="78"/>
      <c r="B34" s="43"/>
      <c r="C34" s="16" t="s">
        <v>162</v>
      </c>
      <c r="D34" s="43"/>
    </row>
    <row r="35" spans="1:4" ht="15" customHeight="1">
      <c r="A35" s="79" t="s">
        <v>50</v>
      </c>
      <c r="B35" s="80">
        <v>2842641.52</v>
      </c>
      <c r="C35" s="79" t="s">
        <v>51</v>
      </c>
      <c r="D35" s="80">
        <v>2842641.52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 pane="bottomLeft" activeCell="E8" sqref="E8:E23"/>
    </sheetView>
  </sheetViews>
  <sheetFormatPr defaultColWidth="9.109375" defaultRowHeight="14.25" customHeight="1"/>
  <cols>
    <col min="1" max="1" width="20.109375" customWidth="1"/>
    <col min="2" max="2" width="44" customWidth="1"/>
    <col min="3" max="7" width="24.109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66"/>
      <c r="F2" s="38"/>
      <c r="G2" s="67" t="s">
        <v>163</v>
      </c>
    </row>
    <row r="3" spans="1:7" ht="41.25" customHeight="1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spans="1:7" ht="18" customHeight="1">
      <c r="A4" s="4" t="str">
        <f>"单位名称："&amp;"宜良县马街镇卫生院"</f>
        <v>单位名称：宜良县马街镇卫生院</v>
      </c>
      <c r="F4" s="62"/>
      <c r="G4" s="67" t="s">
        <v>1</v>
      </c>
    </row>
    <row r="5" spans="1:7" ht="20.25" customHeight="1">
      <c r="A5" s="124" t="s">
        <v>164</v>
      </c>
      <c r="B5" s="125"/>
      <c r="C5" s="131" t="s">
        <v>55</v>
      </c>
      <c r="D5" s="126" t="s">
        <v>75</v>
      </c>
      <c r="E5" s="127"/>
      <c r="F5" s="128"/>
      <c r="G5" s="133" t="s">
        <v>76</v>
      </c>
    </row>
    <row r="6" spans="1:7" ht="20.25" customHeight="1">
      <c r="A6" s="73" t="s">
        <v>72</v>
      </c>
      <c r="B6" s="73" t="s">
        <v>73</v>
      </c>
      <c r="C6" s="132"/>
      <c r="D6" s="64" t="s">
        <v>57</v>
      </c>
      <c r="E6" s="64" t="s">
        <v>165</v>
      </c>
      <c r="F6" s="64" t="s">
        <v>166</v>
      </c>
      <c r="G6" s="134"/>
    </row>
    <row r="7" spans="1:7" ht="15" customHeight="1">
      <c r="A7" s="32" t="s">
        <v>82</v>
      </c>
      <c r="B7" s="32" t="s">
        <v>83</v>
      </c>
      <c r="C7" s="32" t="s">
        <v>84</v>
      </c>
      <c r="D7" s="32" t="s">
        <v>85</v>
      </c>
      <c r="E7" s="32" t="s">
        <v>86</v>
      </c>
      <c r="F7" s="32" t="s">
        <v>87</v>
      </c>
      <c r="G7" s="32" t="s">
        <v>88</v>
      </c>
    </row>
    <row r="8" spans="1:7" ht="18" customHeight="1">
      <c r="A8" s="16" t="s">
        <v>97</v>
      </c>
      <c r="B8" s="16" t="s">
        <v>98</v>
      </c>
      <c r="C8" s="43">
        <v>332197.77</v>
      </c>
      <c r="D8" s="43">
        <v>332197.77</v>
      </c>
      <c r="E8" s="43">
        <v>332197.77</v>
      </c>
      <c r="F8" s="43"/>
      <c r="G8" s="43"/>
    </row>
    <row r="9" spans="1:7" ht="18" customHeight="1">
      <c r="A9" s="74" t="s">
        <v>99</v>
      </c>
      <c r="B9" s="74" t="s">
        <v>100</v>
      </c>
      <c r="C9" s="43">
        <v>321733.77</v>
      </c>
      <c r="D9" s="43">
        <v>321733.77</v>
      </c>
      <c r="E9" s="43">
        <v>321733.77</v>
      </c>
      <c r="F9" s="43"/>
      <c r="G9" s="43"/>
    </row>
    <row r="10" spans="1:7" ht="18" customHeight="1">
      <c r="A10" s="75" t="s">
        <v>101</v>
      </c>
      <c r="B10" s="75" t="s">
        <v>102</v>
      </c>
      <c r="C10" s="43">
        <v>43200</v>
      </c>
      <c r="D10" s="43">
        <v>43200</v>
      </c>
      <c r="E10" s="43">
        <v>43200</v>
      </c>
      <c r="F10" s="43"/>
      <c r="G10" s="43"/>
    </row>
    <row r="11" spans="1:7" ht="18" customHeight="1">
      <c r="A11" s="75" t="s">
        <v>103</v>
      </c>
      <c r="B11" s="75" t="s">
        <v>104</v>
      </c>
      <c r="C11" s="43">
        <v>278533.77</v>
      </c>
      <c r="D11" s="43">
        <v>278533.77</v>
      </c>
      <c r="E11" s="43">
        <v>278533.77</v>
      </c>
      <c r="F11" s="43"/>
      <c r="G11" s="43"/>
    </row>
    <row r="12" spans="1:7" ht="18" customHeight="1">
      <c r="A12" s="74" t="s">
        <v>105</v>
      </c>
      <c r="B12" s="74" t="s">
        <v>106</v>
      </c>
      <c r="C12" s="43">
        <v>10464</v>
      </c>
      <c r="D12" s="43">
        <v>10464</v>
      </c>
      <c r="E12" s="43">
        <v>10464</v>
      </c>
      <c r="F12" s="43"/>
      <c r="G12" s="43"/>
    </row>
    <row r="13" spans="1:7" ht="18" customHeight="1">
      <c r="A13" s="75" t="s">
        <v>107</v>
      </c>
      <c r="B13" s="75" t="s">
        <v>108</v>
      </c>
      <c r="C13" s="43">
        <v>10464</v>
      </c>
      <c r="D13" s="43">
        <v>10464</v>
      </c>
      <c r="E13" s="43">
        <v>10464</v>
      </c>
      <c r="F13" s="43"/>
      <c r="G13" s="43"/>
    </row>
    <row r="14" spans="1:7" ht="18" customHeight="1">
      <c r="A14" s="16" t="s">
        <v>109</v>
      </c>
      <c r="B14" s="16" t="s">
        <v>110</v>
      </c>
      <c r="C14" s="43">
        <v>2301543.75</v>
      </c>
      <c r="D14" s="43">
        <v>2301543.75</v>
      </c>
      <c r="E14" s="43">
        <v>2301543.75</v>
      </c>
      <c r="F14" s="43"/>
      <c r="G14" s="43"/>
    </row>
    <row r="15" spans="1:7" ht="18" customHeight="1">
      <c r="A15" s="74" t="s">
        <v>111</v>
      </c>
      <c r="B15" s="74" t="s">
        <v>112</v>
      </c>
      <c r="C15" s="43">
        <v>2045780</v>
      </c>
      <c r="D15" s="43">
        <v>2045780</v>
      </c>
      <c r="E15" s="43">
        <v>2045780</v>
      </c>
      <c r="F15" s="43"/>
      <c r="G15" s="43"/>
    </row>
    <row r="16" spans="1:7" ht="18" customHeight="1">
      <c r="A16" s="75" t="s">
        <v>113</v>
      </c>
      <c r="B16" s="75" t="s">
        <v>114</v>
      </c>
      <c r="C16" s="43">
        <v>2045780</v>
      </c>
      <c r="D16" s="43">
        <v>2045780</v>
      </c>
      <c r="E16" s="43">
        <v>2045780</v>
      </c>
      <c r="F16" s="43"/>
      <c r="G16" s="43"/>
    </row>
    <row r="17" spans="1:7" ht="18" customHeight="1">
      <c r="A17" s="74" t="s">
        <v>115</v>
      </c>
      <c r="B17" s="74" t="s">
        <v>116</v>
      </c>
      <c r="C17" s="43">
        <v>255763.75</v>
      </c>
      <c r="D17" s="43">
        <v>255763.75</v>
      </c>
      <c r="E17" s="43">
        <v>255763.75</v>
      </c>
      <c r="F17" s="43"/>
      <c r="G17" s="43"/>
    </row>
    <row r="18" spans="1:7" ht="18" customHeight="1">
      <c r="A18" s="75" t="s">
        <v>117</v>
      </c>
      <c r="B18" s="75" t="s">
        <v>118</v>
      </c>
      <c r="C18" s="43">
        <v>149417.04999999999</v>
      </c>
      <c r="D18" s="43">
        <v>149417.04999999999</v>
      </c>
      <c r="E18" s="43">
        <v>149417.04999999999</v>
      </c>
      <c r="F18" s="43"/>
      <c r="G18" s="43"/>
    </row>
    <row r="19" spans="1:7" ht="18" customHeight="1">
      <c r="A19" s="75" t="s">
        <v>119</v>
      </c>
      <c r="B19" s="75" t="s">
        <v>120</v>
      </c>
      <c r="C19" s="43">
        <v>97546.7</v>
      </c>
      <c r="D19" s="43">
        <v>97546.7</v>
      </c>
      <c r="E19" s="43">
        <v>97546.7</v>
      </c>
      <c r="F19" s="43"/>
      <c r="G19" s="43"/>
    </row>
    <row r="20" spans="1:7" ht="18" customHeight="1">
      <c r="A20" s="75" t="s">
        <v>121</v>
      </c>
      <c r="B20" s="75" t="s">
        <v>122</v>
      </c>
      <c r="C20" s="43">
        <v>8800</v>
      </c>
      <c r="D20" s="43">
        <v>8800</v>
      </c>
      <c r="E20" s="43">
        <v>8800</v>
      </c>
      <c r="F20" s="43"/>
      <c r="G20" s="43"/>
    </row>
    <row r="21" spans="1:7" ht="18" customHeight="1">
      <c r="A21" s="16" t="s">
        <v>123</v>
      </c>
      <c r="B21" s="16" t="s">
        <v>124</v>
      </c>
      <c r="C21" s="43">
        <v>208900</v>
      </c>
      <c r="D21" s="43">
        <v>208900</v>
      </c>
      <c r="E21" s="43">
        <v>208900</v>
      </c>
      <c r="F21" s="43"/>
      <c r="G21" s="43"/>
    </row>
    <row r="22" spans="1:7" ht="18" customHeight="1">
      <c r="A22" s="74" t="s">
        <v>125</v>
      </c>
      <c r="B22" s="74" t="s">
        <v>126</v>
      </c>
      <c r="C22" s="43">
        <v>208900</v>
      </c>
      <c r="D22" s="43">
        <v>208900</v>
      </c>
      <c r="E22" s="43">
        <v>208900</v>
      </c>
      <c r="F22" s="43"/>
      <c r="G22" s="43"/>
    </row>
    <row r="23" spans="1:7" ht="18" customHeight="1">
      <c r="A23" s="75" t="s">
        <v>127</v>
      </c>
      <c r="B23" s="75" t="s">
        <v>128</v>
      </c>
      <c r="C23" s="43">
        <v>208900</v>
      </c>
      <c r="D23" s="43">
        <v>208900</v>
      </c>
      <c r="E23" s="43">
        <v>208900</v>
      </c>
      <c r="F23" s="43"/>
      <c r="G23" s="43"/>
    </row>
    <row r="24" spans="1:7" ht="18" customHeight="1">
      <c r="A24" s="129" t="s">
        <v>167</v>
      </c>
      <c r="B24" s="130" t="s">
        <v>167</v>
      </c>
      <c r="C24" s="43">
        <v>2842641.52</v>
      </c>
      <c r="D24" s="43">
        <v>2842641.52</v>
      </c>
      <c r="E24" s="43">
        <v>2842641.52</v>
      </c>
      <c r="F24" s="43"/>
      <c r="G24" s="43"/>
    </row>
  </sheetData>
  <mergeCells count="6">
    <mergeCell ref="A3:G3"/>
    <mergeCell ref="A5:B5"/>
    <mergeCell ref="D5:F5"/>
    <mergeCell ref="A24:B24"/>
    <mergeCell ref="C5:C6"/>
    <mergeCell ref="G5:G6"/>
  </mergeCells>
  <phoneticPr fontId="16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pane="bottomLeft" activeCell="D33" sqref="D33:D34"/>
    </sheetView>
  </sheetViews>
  <sheetFormatPr defaultColWidth="10.44140625" defaultRowHeight="14.25" customHeight="1"/>
  <cols>
    <col min="1" max="6" width="28.1093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2"/>
      <c r="B2" s="22"/>
      <c r="C2" s="22"/>
      <c r="D2" s="22"/>
      <c r="E2" s="21"/>
      <c r="F2" s="72" t="s">
        <v>168</v>
      </c>
    </row>
    <row r="3" spans="1:6" ht="41.25" customHeight="1">
      <c r="A3" s="135" t="str">
        <f>"2025"&amp;"年一般公共预算“三公”经费支出预算表"</f>
        <v>2025年一般公共预算“三公”经费支出预算表</v>
      </c>
      <c r="B3" s="136"/>
      <c r="C3" s="136"/>
      <c r="D3" s="136"/>
      <c r="E3" s="137"/>
      <c r="F3" s="136"/>
    </row>
    <row r="4" spans="1:6" ht="14.25" customHeight="1">
      <c r="A4" s="138" t="str">
        <f>"单位名称："&amp;"宜良县马街镇卫生院"</f>
        <v>单位名称：宜良县马街镇卫生院</v>
      </c>
      <c r="B4" s="139"/>
      <c r="D4" s="22"/>
      <c r="E4" s="21"/>
      <c r="F4" s="33" t="s">
        <v>1</v>
      </c>
    </row>
    <row r="5" spans="1:6" ht="27" customHeight="1">
      <c r="A5" s="140" t="s">
        <v>169</v>
      </c>
      <c r="B5" s="140" t="s">
        <v>170</v>
      </c>
      <c r="C5" s="100" t="s">
        <v>171</v>
      </c>
      <c r="D5" s="140"/>
      <c r="E5" s="141"/>
      <c r="F5" s="140" t="s">
        <v>172</v>
      </c>
    </row>
    <row r="6" spans="1:6" ht="28.5" customHeight="1">
      <c r="A6" s="143"/>
      <c r="B6" s="144"/>
      <c r="C6" s="24" t="s">
        <v>57</v>
      </c>
      <c r="D6" s="24" t="s">
        <v>173</v>
      </c>
      <c r="E6" s="24" t="s">
        <v>174</v>
      </c>
      <c r="F6" s="145"/>
    </row>
    <row r="7" spans="1:6" ht="17.25" customHeight="1">
      <c r="A7" s="28" t="s">
        <v>82</v>
      </c>
      <c r="B7" s="28" t="s">
        <v>83</v>
      </c>
      <c r="C7" s="28" t="s">
        <v>84</v>
      </c>
      <c r="D7" s="28" t="s">
        <v>85</v>
      </c>
      <c r="E7" s="28" t="s">
        <v>86</v>
      </c>
      <c r="F7" s="28" t="s">
        <v>87</v>
      </c>
    </row>
    <row r="8" spans="1:6" ht="17.25" customHeight="1">
      <c r="A8" s="43"/>
      <c r="B8" s="43"/>
      <c r="C8" s="43"/>
      <c r="D8" s="43"/>
      <c r="E8" s="43"/>
      <c r="F8" s="43"/>
    </row>
    <row r="9" spans="1:6" ht="14.25" customHeight="1">
      <c r="A9" s="142" t="s">
        <v>175</v>
      </c>
      <c r="B9" s="142"/>
      <c r="C9" s="142"/>
      <c r="D9" s="142"/>
      <c r="E9" s="142"/>
      <c r="F9" s="142"/>
    </row>
  </sheetData>
  <mergeCells count="7">
    <mergeCell ref="A3:F3"/>
    <mergeCell ref="A4:B4"/>
    <mergeCell ref="C5:E5"/>
    <mergeCell ref="A9:F9"/>
    <mergeCell ref="A5:A6"/>
    <mergeCell ref="B5:B6"/>
    <mergeCell ref="F5:F6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29"/>
  <sheetViews>
    <sheetView showZeros="0" topLeftCell="G1" workbookViewId="0">
      <pane ySplit="1" topLeftCell="A8" activePane="bottomLeft" state="frozen"/>
      <selection pane="bottomLeft" activeCell="I27" sqref="I27"/>
    </sheetView>
  </sheetViews>
  <sheetFormatPr defaultColWidth="9.109375" defaultRowHeight="14.25" customHeight="1"/>
  <cols>
    <col min="1" max="2" width="32.88671875" customWidth="1"/>
    <col min="3" max="3" width="20.6640625" customWidth="1"/>
    <col min="4" max="4" width="31.33203125" customWidth="1"/>
    <col min="5" max="5" width="10.109375" customWidth="1"/>
    <col min="6" max="6" width="17.5546875" customWidth="1"/>
    <col min="7" max="7" width="10.33203125" customWidth="1"/>
    <col min="8" max="8" width="23" customWidth="1"/>
    <col min="9" max="24" width="18.664062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66"/>
      <c r="C2" s="68"/>
      <c r="E2" s="69"/>
      <c r="F2" s="69"/>
      <c r="G2" s="69"/>
      <c r="H2" s="69"/>
      <c r="I2" s="45"/>
      <c r="J2" s="45"/>
      <c r="K2" s="45"/>
      <c r="L2" s="45"/>
      <c r="M2" s="45"/>
      <c r="N2" s="45"/>
      <c r="R2" s="45"/>
      <c r="V2" s="68"/>
      <c r="X2" s="3" t="s">
        <v>176</v>
      </c>
    </row>
    <row r="3" spans="1:24" ht="45.75" customHeight="1">
      <c r="A3" s="146" t="str">
        <f>"2025"&amp;"年部门基本支出预算表"</f>
        <v>2025年部门基本支出预算表</v>
      </c>
      <c r="B3" s="147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7"/>
      <c r="P3" s="147"/>
      <c r="Q3" s="147"/>
      <c r="R3" s="146"/>
      <c r="S3" s="146"/>
      <c r="T3" s="146"/>
      <c r="U3" s="146"/>
      <c r="V3" s="146"/>
      <c r="W3" s="146"/>
      <c r="X3" s="146"/>
    </row>
    <row r="4" spans="1:24" ht="18.75" customHeight="1">
      <c r="A4" s="148" t="str">
        <f>"单位名称："&amp;"宜良县马街镇卫生院"</f>
        <v>单位名称：宜良县马街镇卫生院</v>
      </c>
      <c r="B4" s="149"/>
      <c r="C4" s="150"/>
      <c r="D4" s="150"/>
      <c r="E4" s="150"/>
      <c r="F4" s="150"/>
      <c r="G4" s="150"/>
      <c r="H4" s="150"/>
      <c r="I4" s="46"/>
      <c r="J4" s="46"/>
      <c r="K4" s="46"/>
      <c r="L4" s="46"/>
      <c r="M4" s="46"/>
      <c r="N4" s="46"/>
      <c r="O4" s="5"/>
      <c r="P4" s="5"/>
      <c r="Q4" s="5"/>
      <c r="R4" s="46"/>
      <c r="V4" s="68"/>
      <c r="X4" s="3" t="s">
        <v>1</v>
      </c>
    </row>
    <row r="5" spans="1:24" ht="18" customHeight="1">
      <c r="A5" s="160" t="s">
        <v>177</v>
      </c>
      <c r="B5" s="160" t="s">
        <v>178</v>
      </c>
      <c r="C5" s="160" t="s">
        <v>179</v>
      </c>
      <c r="D5" s="160" t="s">
        <v>180</v>
      </c>
      <c r="E5" s="160" t="s">
        <v>181</v>
      </c>
      <c r="F5" s="160" t="s">
        <v>182</v>
      </c>
      <c r="G5" s="160" t="s">
        <v>183</v>
      </c>
      <c r="H5" s="160" t="s">
        <v>184</v>
      </c>
      <c r="I5" s="126" t="s">
        <v>185</v>
      </c>
      <c r="J5" s="151" t="s">
        <v>185</v>
      </c>
      <c r="K5" s="151"/>
      <c r="L5" s="151"/>
      <c r="M5" s="151"/>
      <c r="N5" s="151"/>
      <c r="O5" s="127"/>
      <c r="P5" s="127"/>
      <c r="Q5" s="127"/>
      <c r="R5" s="152" t="s">
        <v>61</v>
      </c>
      <c r="S5" s="151" t="s">
        <v>62</v>
      </c>
      <c r="T5" s="151"/>
      <c r="U5" s="151"/>
      <c r="V5" s="151"/>
      <c r="W5" s="151"/>
      <c r="X5" s="153"/>
    </row>
    <row r="6" spans="1:24" ht="18" customHeight="1">
      <c r="A6" s="161"/>
      <c r="B6" s="162"/>
      <c r="C6" s="164"/>
      <c r="D6" s="161"/>
      <c r="E6" s="161"/>
      <c r="F6" s="161"/>
      <c r="G6" s="161"/>
      <c r="H6" s="161"/>
      <c r="I6" s="131" t="s">
        <v>186</v>
      </c>
      <c r="J6" s="126" t="s">
        <v>58</v>
      </c>
      <c r="K6" s="151"/>
      <c r="L6" s="151"/>
      <c r="M6" s="151"/>
      <c r="N6" s="153"/>
      <c r="O6" s="154" t="s">
        <v>187</v>
      </c>
      <c r="P6" s="127"/>
      <c r="Q6" s="128"/>
      <c r="R6" s="160" t="s">
        <v>61</v>
      </c>
      <c r="S6" s="126" t="s">
        <v>62</v>
      </c>
      <c r="T6" s="152" t="s">
        <v>64</v>
      </c>
      <c r="U6" s="151" t="s">
        <v>62</v>
      </c>
      <c r="V6" s="152" t="s">
        <v>66</v>
      </c>
      <c r="W6" s="152" t="s">
        <v>67</v>
      </c>
      <c r="X6" s="155" t="s">
        <v>68</v>
      </c>
    </row>
    <row r="7" spans="1:24" ht="19.5" customHeight="1">
      <c r="A7" s="162"/>
      <c r="B7" s="162"/>
      <c r="C7" s="162"/>
      <c r="D7" s="162"/>
      <c r="E7" s="162"/>
      <c r="F7" s="162"/>
      <c r="G7" s="162"/>
      <c r="H7" s="162"/>
      <c r="I7" s="162"/>
      <c r="J7" s="165" t="s">
        <v>188</v>
      </c>
      <c r="K7" s="160" t="s">
        <v>189</v>
      </c>
      <c r="L7" s="160" t="s">
        <v>190</v>
      </c>
      <c r="M7" s="160" t="s">
        <v>191</v>
      </c>
      <c r="N7" s="160" t="s">
        <v>192</v>
      </c>
      <c r="O7" s="160" t="s">
        <v>58</v>
      </c>
      <c r="P7" s="160" t="s">
        <v>59</v>
      </c>
      <c r="Q7" s="160" t="s">
        <v>60</v>
      </c>
      <c r="R7" s="162"/>
      <c r="S7" s="160" t="s">
        <v>57</v>
      </c>
      <c r="T7" s="160" t="s">
        <v>64</v>
      </c>
      <c r="U7" s="160" t="s">
        <v>193</v>
      </c>
      <c r="V7" s="160" t="s">
        <v>66</v>
      </c>
      <c r="W7" s="160" t="s">
        <v>67</v>
      </c>
      <c r="X7" s="160" t="s">
        <v>68</v>
      </c>
    </row>
    <row r="8" spans="1:24" ht="37.5" customHeight="1">
      <c r="A8" s="163"/>
      <c r="B8" s="132"/>
      <c r="C8" s="163"/>
      <c r="D8" s="163"/>
      <c r="E8" s="163"/>
      <c r="F8" s="163"/>
      <c r="G8" s="163"/>
      <c r="H8" s="163"/>
      <c r="I8" s="163"/>
      <c r="J8" s="166" t="s">
        <v>57</v>
      </c>
      <c r="K8" s="167" t="s">
        <v>194</v>
      </c>
      <c r="L8" s="167" t="s">
        <v>190</v>
      </c>
      <c r="M8" s="167" t="s">
        <v>191</v>
      </c>
      <c r="N8" s="167" t="s">
        <v>192</v>
      </c>
      <c r="O8" s="167" t="s">
        <v>190</v>
      </c>
      <c r="P8" s="167" t="s">
        <v>191</v>
      </c>
      <c r="Q8" s="167" t="s">
        <v>192</v>
      </c>
      <c r="R8" s="167" t="s">
        <v>61</v>
      </c>
      <c r="S8" s="167" t="s">
        <v>57</v>
      </c>
      <c r="T8" s="167" t="s">
        <v>64</v>
      </c>
      <c r="U8" s="167" t="s">
        <v>193</v>
      </c>
      <c r="V8" s="167" t="s">
        <v>66</v>
      </c>
      <c r="W8" s="167" t="s">
        <v>67</v>
      </c>
      <c r="X8" s="167" t="s">
        <v>68</v>
      </c>
    </row>
    <row r="9" spans="1:24" ht="14.25" customHeight="1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  <c r="N9" s="19">
        <v>14</v>
      </c>
      <c r="O9" s="19">
        <v>15</v>
      </c>
      <c r="P9" s="19">
        <v>16</v>
      </c>
      <c r="Q9" s="19">
        <v>17</v>
      </c>
      <c r="R9" s="19">
        <v>18</v>
      </c>
      <c r="S9" s="19">
        <v>19</v>
      </c>
      <c r="T9" s="19">
        <v>20</v>
      </c>
      <c r="U9" s="19">
        <v>21</v>
      </c>
      <c r="V9" s="19">
        <v>22</v>
      </c>
      <c r="W9" s="19">
        <v>23</v>
      </c>
      <c r="X9" s="19">
        <v>24</v>
      </c>
    </row>
    <row r="10" spans="1:24" ht="20.25" customHeight="1">
      <c r="A10" s="70" t="s">
        <v>195</v>
      </c>
      <c r="B10" s="70" t="s">
        <v>70</v>
      </c>
      <c r="C10" s="70" t="s">
        <v>196</v>
      </c>
      <c r="D10" s="70" t="s">
        <v>197</v>
      </c>
      <c r="E10" s="70" t="s">
        <v>113</v>
      </c>
      <c r="F10" s="70" t="s">
        <v>114</v>
      </c>
      <c r="G10" s="70" t="s">
        <v>198</v>
      </c>
      <c r="H10" s="70" t="s">
        <v>199</v>
      </c>
      <c r="I10" s="43">
        <v>698208</v>
      </c>
      <c r="J10" s="43">
        <v>698208</v>
      </c>
      <c r="K10" s="43"/>
      <c r="L10" s="43"/>
      <c r="M10" s="43">
        <v>698208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ht="20.25" customHeight="1">
      <c r="A11" s="70" t="s">
        <v>195</v>
      </c>
      <c r="B11" s="70" t="s">
        <v>70</v>
      </c>
      <c r="C11" s="70" t="s">
        <v>196</v>
      </c>
      <c r="D11" s="70" t="s">
        <v>197</v>
      </c>
      <c r="E11" s="70" t="s">
        <v>113</v>
      </c>
      <c r="F11" s="70" t="s">
        <v>114</v>
      </c>
      <c r="G11" s="70" t="s">
        <v>200</v>
      </c>
      <c r="H11" s="70" t="s">
        <v>201</v>
      </c>
      <c r="I11" s="43">
        <v>120000</v>
      </c>
      <c r="J11" s="43">
        <v>120000</v>
      </c>
      <c r="K11" s="71"/>
      <c r="L11" s="71"/>
      <c r="M11" s="43">
        <v>120000</v>
      </c>
      <c r="N11" s="71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 ht="20.25" customHeight="1">
      <c r="A12" s="70" t="s">
        <v>195</v>
      </c>
      <c r="B12" s="70" t="s">
        <v>70</v>
      </c>
      <c r="C12" s="70" t="s">
        <v>196</v>
      </c>
      <c r="D12" s="70" t="s">
        <v>197</v>
      </c>
      <c r="E12" s="70" t="s">
        <v>113</v>
      </c>
      <c r="F12" s="70" t="s">
        <v>114</v>
      </c>
      <c r="G12" s="70" t="s">
        <v>200</v>
      </c>
      <c r="H12" s="70" t="s">
        <v>201</v>
      </c>
      <c r="I12" s="43">
        <v>59904</v>
      </c>
      <c r="J12" s="43">
        <v>59904</v>
      </c>
      <c r="K12" s="71"/>
      <c r="L12" s="71"/>
      <c r="M12" s="43">
        <v>59904</v>
      </c>
      <c r="N12" s="71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 ht="20.25" customHeight="1">
      <c r="A13" s="70" t="s">
        <v>195</v>
      </c>
      <c r="B13" s="70" t="s">
        <v>70</v>
      </c>
      <c r="C13" s="70" t="s">
        <v>196</v>
      </c>
      <c r="D13" s="70" t="s">
        <v>197</v>
      </c>
      <c r="E13" s="70" t="s">
        <v>113</v>
      </c>
      <c r="F13" s="70" t="s">
        <v>114</v>
      </c>
      <c r="G13" s="70" t="s">
        <v>202</v>
      </c>
      <c r="H13" s="70" t="s">
        <v>203</v>
      </c>
      <c r="I13" s="43">
        <v>58184</v>
      </c>
      <c r="J13" s="43">
        <v>58184</v>
      </c>
      <c r="K13" s="71"/>
      <c r="L13" s="71"/>
      <c r="M13" s="43">
        <v>58184</v>
      </c>
      <c r="N13" s="71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 ht="20.25" customHeight="1">
      <c r="A14" s="70" t="s">
        <v>195</v>
      </c>
      <c r="B14" s="70" t="s">
        <v>70</v>
      </c>
      <c r="C14" s="70" t="s">
        <v>196</v>
      </c>
      <c r="D14" s="70" t="s">
        <v>197</v>
      </c>
      <c r="E14" s="70" t="s">
        <v>113</v>
      </c>
      <c r="F14" s="70" t="s">
        <v>114</v>
      </c>
      <c r="G14" s="70" t="s">
        <v>204</v>
      </c>
      <c r="H14" s="70" t="s">
        <v>205</v>
      </c>
      <c r="I14" s="43">
        <v>187320</v>
      </c>
      <c r="J14" s="43">
        <v>187320</v>
      </c>
      <c r="K14" s="71"/>
      <c r="L14" s="71"/>
      <c r="M14" s="43">
        <v>187320</v>
      </c>
      <c r="N14" s="71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20.25" customHeight="1">
      <c r="A15" s="70" t="s">
        <v>195</v>
      </c>
      <c r="B15" s="70" t="s">
        <v>70</v>
      </c>
      <c r="C15" s="70" t="s">
        <v>196</v>
      </c>
      <c r="D15" s="70" t="s">
        <v>197</v>
      </c>
      <c r="E15" s="70" t="s">
        <v>113</v>
      </c>
      <c r="F15" s="70" t="s">
        <v>114</v>
      </c>
      <c r="G15" s="70" t="s">
        <v>204</v>
      </c>
      <c r="H15" s="70" t="s">
        <v>205</v>
      </c>
      <c r="I15" s="43">
        <v>355560</v>
      </c>
      <c r="J15" s="43">
        <v>355560</v>
      </c>
      <c r="K15" s="71"/>
      <c r="L15" s="71"/>
      <c r="M15" s="43">
        <v>355560</v>
      </c>
      <c r="N15" s="71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 ht="20.25" customHeight="1">
      <c r="A16" s="70" t="s">
        <v>195</v>
      </c>
      <c r="B16" s="70" t="s">
        <v>70</v>
      </c>
      <c r="C16" s="70" t="s">
        <v>196</v>
      </c>
      <c r="D16" s="70" t="s">
        <v>197</v>
      </c>
      <c r="E16" s="70" t="s">
        <v>113</v>
      </c>
      <c r="F16" s="70" t="s">
        <v>114</v>
      </c>
      <c r="G16" s="70" t="s">
        <v>204</v>
      </c>
      <c r="H16" s="70" t="s">
        <v>205</v>
      </c>
      <c r="I16" s="43">
        <v>383604</v>
      </c>
      <c r="J16" s="43">
        <v>383604</v>
      </c>
      <c r="K16" s="71"/>
      <c r="L16" s="71"/>
      <c r="M16" s="43">
        <v>383604</v>
      </c>
      <c r="N16" s="71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4" ht="20.25" customHeight="1">
      <c r="A17" s="70" t="s">
        <v>195</v>
      </c>
      <c r="B17" s="70" t="s">
        <v>70</v>
      </c>
      <c r="C17" s="70" t="s">
        <v>196</v>
      </c>
      <c r="D17" s="70" t="s">
        <v>197</v>
      </c>
      <c r="E17" s="70" t="s">
        <v>113</v>
      </c>
      <c r="F17" s="70" t="s">
        <v>114</v>
      </c>
      <c r="G17" s="70" t="s">
        <v>204</v>
      </c>
      <c r="H17" s="70" t="s">
        <v>205</v>
      </c>
      <c r="I17" s="43">
        <v>168000</v>
      </c>
      <c r="J17" s="43">
        <v>168000</v>
      </c>
      <c r="K17" s="71"/>
      <c r="L17" s="71"/>
      <c r="M17" s="43">
        <v>168000</v>
      </c>
      <c r="N17" s="71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ht="20.25" customHeight="1">
      <c r="A18" s="70" t="s">
        <v>195</v>
      </c>
      <c r="B18" s="70" t="s">
        <v>70</v>
      </c>
      <c r="C18" s="70" t="s">
        <v>206</v>
      </c>
      <c r="D18" s="70" t="s">
        <v>207</v>
      </c>
      <c r="E18" s="70" t="s">
        <v>103</v>
      </c>
      <c r="F18" s="70" t="s">
        <v>104</v>
      </c>
      <c r="G18" s="70" t="s">
        <v>208</v>
      </c>
      <c r="H18" s="70" t="s">
        <v>209</v>
      </c>
      <c r="I18" s="43">
        <v>278533.77</v>
      </c>
      <c r="J18" s="43">
        <v>278533.77</v>
      </c>
      <c r="K18" s="71"/>
      <c r="L18" s="71"/>
      <c r="M18" s="43">
        <v>278533.77</v>
      </c>
      <c r="N18" s="71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spans="1:24" ht="20.25" customHeight="1">
      <c r="A19" s="70" t="s">
        <v>195</v>
      </c>
      <c r="B19" s="70" t="s">
        <v>70</v>
      </c>
      <c r="C19" s="70" t="s">
        <v>206</v>
      </c>
      <c r="D19" s="70" t="s">
        <v>207</v>
      </c>
      <c r="E19" s="70" t="s">
        <v>117</v>
      </c>
      <c r="F19" s="70" t="s">
        <v>118</v>
      </c>
      <c r="G19" s="70" t="s">
        <v>210</v>
      </c>
      <c r="H19" s="70" t="s">
        <v>211</v>
      </c>
      <c r="I19" s="43">
        <v>137526.04999999999</v>
      </c>
      <c r="J19" s="43">
        <v>137526.04999999999</v>
      </c>
      <c r="K19" s="71"/>
      <c r="L19" s="71"/>
      <c r="M19" s="43">
        <v>137526.04999999999</v>
      </c>
      <c r="N19" s="71"/>
      <c r="O19" s="43"/>
      <c r="P19" s="43"/>
      <c r="Q19" s="43"/>
      <c r="R19" s="43"/>
      <c r="S19" s="43"/>
      <c r="T19" s="43"/>
      <c r="U19" s="43"/>
      <c r="V19" s="43"/>
      <c r="W19" s="43"/>
      <c r="X19" s="43"/>
    </row>
    <row r="20" spans="1:24" ht="20.25" customHeight="1">
      <c r="A20" s="70" t="s">
        <v>195</v>
      </c>
      <c r="B20" s="70" t="s">
        <v>70</v>
      </c>
      <c r="C20" s="70" t="s">
        <v>206</v>
      </c>
      <c r="D20" s="70" t="s">
        <v>207</v>
      </c>
      <c r="E20" s="70" t="s">
        <v>117</v>
      </c>
      <c r="F20" s="70" t="s">
        <v>118</v>
      </c>
      <c r="G20" s="70" t="s">
        <v>210</v>
      </c>
      <c r="H20" s="70" t="s">
        <v>211</v>
      </c>
      <c r="I20" s="43">
        <v>10340</v>
      </c>
      <c r="J20" s="43">
        <v>10340</v>
      </c>
      <c r="K20" s="71"/>
      <c r="L20" s="71"/>
      <c r="M20" s="43">
        <v>10340</v>
      </c>
      <c r="N20" s="71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ht="20.25" customHeight="1">
      <c r="A21" s="70" t="s">
        <v>195</v>
      </c>
      <c r="B21" s="70" t="s">
        <v>70</v>
      </c>
      <c r="C21" s="70" t="s">
        <v>206</v>
      </c>
      <c r="D21" s="70" t="s">
        <v>207</v>
      </c>
      <c r="E21" s="70" t="s">
        <v>117</v>
      </c>
      <c r="F21" s="70" t="s">
        <v>118</v>
      </c>
      <c r="G21" s="70" t="s">
        <v>210</v>
      </c>
      <c r="H21" s="70" t="s">
        <v>211</v>
      </c>
      <c r="I21" s="43">
        <v>1551</v>
      </c>
      <c r="J21" s="43">
        <v>1551</v>
      </c>
      <c r="K21" s="71"/>
      <c r="L21" s="71"/>
      <c r="M21" s="43">
        <v>1551</v>
      </c>
      <c r="N21" s="71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ht="20.25" customHeight="1">
      <c r="A22" s="70" t="s">
        <v>195</v>
      </c>
      <c r="B22" s="70" t="s">
        <v>70</v>
      </c>
      <c r="C22" s="70" t="s">
        <v>206</v>
      </c>
      <c r="D22" s="70" t="s">
        <v>207</v>
      </c>
      <c r="E22" s="70" t="s">
        <v>119</v>
      </c>
      <c r="F22" s="70" t="s">
        <v>120</v>
      </c>
      <c r="G22" s="70" t="s">
        <v>212</v>
      </c>
      <c r="H22" s="70" t="s">
        <v>213</v>
      </c>
      <c r="I22" s="43">
        <v>10504.9</v>
      </c>
      <c r="J22" s="43">
        <v>10504.9</v>
      </c>
      <c r="K22" s="71"/>
      <c r="L22" s="71"/>
      <c r="M22" s="43">
        <v>10504.9</v>
      </c>
      <c r="N22" s="71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ht="20.25" customHeight="1">
      <c r="A23" s="70" t="s">
        <v>195</v>
      </c>
      <c r="B23" s="70" t="s">
        <v>70</v>
      </c>
      <c r="C23" s="70" t="s">
        <v>206</v>
      </c>
      <c r="D23" s="70" t="s">
        <v>207</v>
      </c>
      <c r="E23" s="70" t="s">
        <v>119</v>
      </c>
      <c r="F23" s="70" t="s">
        <v>120</v>
      </c>
      <c r="G23" s="70" t="s">
        <v>212</v>
      </c>
      <c r="H23" s="70" t="s">
        <v>213</v>
      </c>
      <c r="I23" s="43">
        <v>87041.8</v>
      </c>
      <c r="J23" s="43">
        <v>87041.8</v>
      </c>
      <c r="K23" s="71"/>
      <c r="L23" s="71"/>
      <c r="M23" s="43">
        <v>87041.8</v>
      </c>
      <c r="N23" s="71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4" ht="20.25" customHeight="1">
      <c r="A24" s="70" t="s">
        <v>195</v>
      </c>
      <c r="B24" s="70" t="s">
        <v>70</v>
      </c>
      <c r="C24" s="70" t="s">
        <v>206</v>
      </c>
      <c r="D24" s="70" t="s">
        <v>207</v>
      </c>
      <c r="E24" s="70" t="s">
        <v>113</v>
      </c>
      <c r="F24" s="70" t="s">
        <v>114</v>
      </c>
      <c r="G24" s="70" t="s">
        <v>214</v>
      </c>
      <c r="H24" s="70" t="s">
        <v>215</v>
      </c>
      <c r="I24" s="43">
        <v>15000</v>
      </c>
      <c r="J24" s="43">
        <v>15000</v>
      </c>
      <c r="K24" s="71"/>
      <c r="L24" s="71"/>
      <c r="M24" s="43">
        <v>15000</v>
      </c>
      <c r="N24" s="71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spans="1:24" ht="20.25" customHeight="1">
      <c r="A25" s="70" t="s">
        <v>195</v>
      </c>
      <c r="B25" s="70" t="s">
        <v>70</v>
      </c>
      <c r="C25" s="70" t="s">
        <v>206</v>
      </c>
      <c r="D25" s="70" t="s">
        <v>207</v>
      </c>
      <c r="E25" s="70" t="s">
        <v>121</v>
      </c>
      <c r="F25" s="70" t="s">
        <v>122</v>
      </c>
      <c r="G25" s="70" t="s">
        <v>214</v>
      </c>
      <c r="H25" s="70" t="s">
        <v>215</v>
      </c>
      <c r="I25" s="43">
        <v>8800</v>
      </c>
      <c r="J25" s="43">
        <v>8800</v>
      </c>
      <c r="K25" s="71"/>
      <c r="L25" s="71"/>
      <c r="M25" s="43">
        <v>8800</v>
      </c>
      <c r="N25" s="71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 ht="20.25" customHeight="1">
      <c r="A26" s="70" t="s">
        <v>195</v>
      </c>
      <c r="B26" s="70" t="s">
        <v>70</v>
      </c>
      <c r="C26" s="70" t="s">
        <v>216</v>
      </c>
      <c r="D26" s="70" t="s">
        <v>128</v>
      </c>
      <c r="E26" s="70" t="s">
        <v>127</v>
      </c>
      <c r="F26" s="70" t="s">
        <v>128</v>
      </c>
      <c r="G26" s="70" t="s">
        <v>217</v>
      </c>
      <c r="H26" s="70" t="s">
        <v>128</v>
      </c>
      <c r="I26" s="43">
        <v>208900</v>
      </c>
      <c r="J26" s="43">
        <v>208900</v>
      </c>
      <c r="K26" s="71"/>
      <c r="L26" s="71"/>
      <c r="M26" s="43">
        <v>208900</v>
      </c>
      <c r="N26" s="71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24" ht="20.25" customHeight="1">
      <c r="A27" s="70" t="s">
        <v>195</v>
      </c>
      <c r="B27" s="70" t="s">
        <v>70</v>
      </c>
      <c r="C27" s="70" t="s">
        <v>218</v>
      </c>
      <c r="D27" s="70" t="s">
        <v>219</v>
      </c>
      <c r="E27" s="70" t="s">
        <v>107</v>
      </c>
      <c r="F27" s="70" t="s">
        <v>108</v>
      </c>
      <c r="G27" s="70" t="s">
        <v>220</v>
      </c>
      <c r="H27" s="70" t="s">
        <v>221</v>
      </c>
      <c r="I27" s="43">
        <v>10464</v>
      </c>
      <c r="J27" s="43">
        <v>10464</v>
      </c>
      <c r="K27" s="71"/>
      <c r="L27" s="71"/>
      <c r="M27" s="43">
        <v>10464</v>
      </c>
      <c r="N27" s="71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24" ht="20.25" customHeight="1">
      <c r="A28" s="70" t="s">
        <v>195</v>
      </c>
      <c r="B28" s="70" t="s">
        <v>70</v>
      </c>
      <c r="C28" s="70" t="s">
        <v>222</v>
      </c>
      <c r="D28" s="70" t="s">
        <v>223</v>
      </c>
      <c r="E28" s="70" t="s">
        <v>101</v>
      </c>
      <c r="F28" s="70" t="s">
        <v>102</v>
      </c>
      <c r="G28" s="70" t="s">
        <v>224</v>
      </c>
      <c r="H28" s="70" t="s">
        <v>225</v>
      </c>
      <c r="I28" s="43">
        <v>43200</v>
      </c>
      <c r="J28" s="43">
        <v>43200</v>
      </c>
      <c r="K28" s="71"/>
      <c r="L28" s="71"/>
      <c r="M28" s="43">
        <v>43200</v>
      </c>
      <c r="N28" s="71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24" ht="17.25" customHeight="1">
      <c r="A29" s="156" t="s">
        <v>167</v>
      </c>
      <c r="B29" s="157"/>
      <c r="C29" s="158"/>
      <c r="D29" s="158"/>
      <c r="E29" s="158"/>
      <c r="F29" s="158"/>
      <c r="G29" s="158"/>
      <c r="H29" s="159"/>
      <c r="I29" s="43">
        <v>2842641.52</v>
      </c>
      <c r="J29" s="43">
        <v>2842641.52</v>
      </c>
      <c r="K29" s="43"/>
      <c r="L29" s="43"/>
      <c r="M29" s="43">
        <v>2842641.52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</row>
  </sheetData>
  <mergeCells count="31">
    <mergeCell ref="X7:X8"/>
    <mergeCell ref="S7:S8"/>
    <mergeCell ref="T7:T8"/>
    <mergeCell ref="U7:U8"/>
    <mergeCell ref="V7:V8"/>
    <mergeCell ref="W7:W8"/>
    <mergeCell ref="A29:H29"/>
    <mergeCell ref="A5:A8"/>
    <mergeCell ref="B5:B8"/>
    <mergeCell ref="C5:C8"/>
    <mergeCell ref="D5:D8"/>
    <mergeCell ref="E5:E8"/>
    <mergeCell ref="F5:F8"/>
    <mergeCell ref="G5:G8"/>
    <mergeCell ref="H5:H8"/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 pane="bottomLeft" activeCell="A12" sqref="A12:W12"/>
    </sheetView>
  </sheetViews>
  <sheetFormatPr defaultColWidth="9.109375" defaultRowHeight="14.25" customHeight="1"/>
  <cols>
    <col min="1" max="1" width="10.33203125" customWidth="1"/>
    <col min="2" max="2" width="13.44140625" customWidth="1"/>
    <col min="3" max="3" width="32.88671875" customWidth="1"/>
    <col min="4" max="4" width="23.88671875" customWidth="1"/>
    <col min="5" max="5" width="11.109375" customWidth="1"/>
    <col min="6" max="6" width="17.6640625" customWidth="1"/>
    <col min="7" max="7" width="9.88671875" customWidth="1"/>
    <col min="8" max="8" width="17.6640625" customWidth="1"/>
    <col min="9" max="13" width="20" customWidth="1"/>
    <col min="14" max="14" width="12.33203125" customWidth="1"/>
    <col min="15" max="15" width="12.6640625" customWidth="1"/>
    <col min="16" max="16" width="11.109375" customWidth="1"/>
    <col min="17" max="21" width="19.88671875" customWidth="1"/>
    <col min="22" max="22" width="20" customWidth="1"/>
    <col min="23" max="23" width="19.88671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66"/>
      <c r="E2" s="2"/>
      <c r="F2" s="2"/>
      <c r="G2" s="2"/>
      <c r="H2" s="2"/>
      <c r="U2" s="66"/>
      <c r="W2" s="67" t="s">
        <v>226</v>
      </c>
    </row>
    <row r="3" spans="1:23" ht="46.5" customHeight="1">
      <c r="A3" s="147" t="str">
        <f>"2025"&amp;"年部门项目支出预算表"</f>
        <v>2025年部门项目支出预算表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</row>
    <row r="4" spans="1:23" ht="13.5" customHeight="1">
      <c r="A4" s="148" t="str">
        <f>"单位名称："&amp;"宜良县马街镇卫生院"</f>
        <v>单位名称：宜良县马街镇卫生院</v>
      </c>
      <c r="B4" s="149"/>
      <c r="C4" s="149"/>
      <c r="D4" s="149"/>
      <c r="E4" s="149"/>
      <c r="F4" s="149"/>
      <c r="G4" s="149"/>
      <c r="H4" s="149"/>
      <c r="I4" s="5"/>
      <c r="J4" s="5"/>
      <c r="K4" s="5"/>
      <c r="L4" s="5"/>
      <c r="M4" s="5"/>
      <c r="N4" s="5"/>
      <c r="O4" s="5"/>
      <c r="P4" s="5"/>
      <c r="Q4" s="5"/>
      <c r="U4" s="66"/>
      <c r="W4" s="59" t="s">
        <v>1</v>
      </c>
    </row>
    <row r="5" spans="1:23" ht="21.75" customHeight="1">
      <c r="A5" s="160" t="s">
        <v>227</v>
      </c>
      <c r="B5" s="168" t="s">
        <v>179</v>
      </c>
      <c r="C5" s="160" t="s">
        <v>180</v>
      </c>
      <c r="D5" s="160" t="s">
        <v>228</v>
      </c>
      <c r="E5" s="168" t="s">
        <v>181</v>
      </c>
      <c r="F5" s="168" t="s">
        <v>182</v>
      </c>
      <c r="G5" s="168" t="s">
        <v>229</v>
      </c>
      <c r="H5" s="168" t="s">
        <v>230</v>
      </c>
      <c r="I5" s="171" t="s">
        <v>55</v>
      </c>
      <c r="J5" s="154" t="s">
        <v>231</v>
      </c>
      <c r="K5" s="127"/>
      <c r="L5" s="127"/>
      <c r="M5" s="128"/>
      <c r="N5" s="154" t="s">
        <v>187</v>
      </c>
      <c r="O5" s="127"/>
      <c r="P5" s="128"/>
      <c r="Q5" s="168" t="s">
        <v>61</v>
      </c>
      <c r="R5" s="154" t="s">
        <v>62</v>
      </c>
      <c r="S5" s="127"/>
      <c r="T5" s="127"/>
      <c r="U5" s="127"/>
      <c r="V5" s="127"/>
      <c r="W5" s="128"/>
    </row>
    <row r="6" spans="1:23" ht="21.75" customHeight="1">
      <c r="A6" s="161"/>
      <c r="B6" s="162"/>
      <c r="C6" s="161"/>
      <c r="D6" s="161"/>
      <c r="E6" s="169"/>
      <c r="F6" s="169"/>
      <c r="G6" s="169"/>
      <c r="H6" s="169"/>
      <c r="I6" s="162"/>
      <c r="J6" s="172" t="s">
        <v>58</v>
      </c>
      <c r="K6" s="133"/>
      <c r="L6" s="168" t="s">
        <v>59</v>
      </c>
      <c r="M6" s="168" t="s">
        <v>60</v>
      </c>
      <c r="N6" s="168" t="s">
        <v>58</v>
      </c>
      <c r="O6" s="168" t="s">
        <v>59</v>
      </c>
      <c r="P6" s="168" t="s">
        <v>60</v>
      </c>
      <c r="Q6" s="169"/>
      <c r="R6" s="168" t="s">
        <v>57</v>
      </c>
      <c r="S6" s="168" t="s">
        <v>64</v>
      </c>
      <c r="T6" s="168" t="s">
        <v>193</v>
      </c>
      <c r="U6" s="168" t="s">
        <v>66</v>
      </c>
      <c r="V6" s="168" t="s">
        <v>67</v>
      </c>
      <c r="W6" s="168" t="s">
        <v>68</v>
      </c>
    </row>
    <row r="7" spans="1:23" ht="21" customHeight="1">
      <c r="A7" s="162"/>
      <c r="B7" s="162"/>
      <c r="C7" s="162"/>
      <c r="D7" s="162"/>
      <c r="E7" s="162"/>
      <c r="F7" s="162"/>
      <c r="G7" s="162"/>
      <c r="H7" s="162"/>
      <c r="I7" s="162"/>
      <c r="J7" s="173" t="s">
        <v>57</v>
      </c>
      <c r="K7" s="134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</row>
    <row r="8" spans="1:23" ht="39.75" customHeight="1">
      <c r="A8" s="167"/>
      <c r="B8" s="132"/>
      <c r="C8" s="167"/>
      <c r="D8" s="167"/>
      <c r="E8" s="170"/>
      <c r="F8" s="170"/>
      <c r="G8" s="170"/>
      <c r="H8" s="170"/>
      <c r="I8" s="132"/>
      <c r="J8" s="34" t="s">
        <v>57</v>
      </c>
      <c r="K8" s="34" t="s">
        <v>232</v>
      </c>
      <c r="L8" s="170"/>
      <c r="M8" s="170"/>
      <c r="N8" s="170"/>
      <c r="O8" s="170"/>
      <c r="P8" s="170"/>
      <c r="Q8" s="170"/>
      <c r="R8" s="170"/>
      <c r="S8" s="170"/>
      <c r="T8" s="170"/>
      <c r="U8" s="132"/>
      <c r="V8" s="170"/>
      <c r="W8" s="170"/>
    </row>
    <row r="9" spans="1:23" ht="15" customHeight="1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9">
        <v>12</v>
      </c>
      <c r="M9" s="19">
        <v>13</v>
      </c>
      <c r="N9" s="19">
        <v>14</v>
      </c>
      <c r="O9" s="19">
        <v>15</v>
      </c>
      <c r="P9" s="19">
        <v>16</v>
      </c>
      <c r="Q9" s="19">
        <v>17</v>
      </c>
      <c r="R9" s="19">
        <v>18</v>
      </c>
      <c r="S9" s="19">
        <v>19</v>
      </c>
      <c r="T9" s="19">
        <v>20</v>
      </c>
      <c r="U9" s="11">
        <v>21</v>
      </c>
      <c r="V9" s="19">
        <v>22</v>
      </c>
      <c r="W9" s="11">
        <v>23</v>
      </c>
    </row>
    <row r="10" spans="1:23" ht="21.75" customHeight="1">
      <c r="A10" s="36"/>
      <c r="B10" s="36"/>
      <c r="C10" s="36"/>
      <c r="D10" s="36"/>
      <c r="E10" s="36"/>
      <c r="F10" s="36"/>
      <c r="G10" s="36"/>
      <c r="H10" s="36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3" ht="18.75" customHeight="1">
      <c r="A11" s="156" t="s">
        <v>167</v>
      </c>
      <c r="B11" s="157"/>
      <c r="C11" s="157"/>
      <c r="D11" s="157"/>
      <c r="E11" s="157"/>
      <c r="F11" s="157"/>
      <c r="G11" s="157"/>
      <c r="H11" s="117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3" ht="14.25" customHeight="1">
      <c r="A12" s="142" t="s">
        <v>175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</row>
  </sheetData>
  <mergeCells count="29">
    <mergeCell ref="A11:H11"/>
    <mergeCell ref="A12:W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A3:W3"/>
    <mergeCell ref="A4:H4"/>
    <mergeCell ref="J5:M5"/>
    <mergeCell ref="N5:P5"/>
    <mergeCell ref="R5:W5"/>
    <mergeCell ref="Q5:Q8"/>
    <mergeCell ref="R6:R8"/>
    <mergeCell ref="S6:S8"/>
    <mergeCell ref="T6:T8"/>
    <mergeCell ref="U6:U8"/>
    <mergeCell ref="V6:V8"/>
    <mergeCell ref="W6:W8"/>
    <mergeCell ref="J6:K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B18" sqref="B18:C19"/>
    </sheetView>
  </sheetViews>
  <sheetFormatPr defaultColWidth="9.109375" defaultRowHeight="12" customHeight="1"/>
  <cols>
    <col min="1" max="1" width="34.33203125" customWidth="1"/>
    <col min="2" max="2" width="29" customWidth="1"/>
    <col min="3" max="5" width="23.5546875" customWidth="1"/>
    <col min="6" max="6" width="11.33203125" customWidth="1"/>
    <col min="7" max="7" width="25.109375" customWidth="1"/>
    <col min="8" max="8" width="15.5546875" customWidth="1"/>
    <col min="9" max="9" width="13.44140625" customWidth="1"/>
    <col min="10" max="10" width="18.88671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233</v>
      </c>
    </row>
    <row r="3" spans="1:10" ht="39.75" customHeight="1">
      <c r="A3" s="174" t="str">
        <f>"2025"&amp;"年部门项目支出绩效目标表"</f>
        <v>2025年部门项目支出绩效目标表</v>
      </c>
      <c r="B3" s="147"/>
      <c r="C3" s="147"/>
      <c r="D3" s="147"/>
      <c r="E3" s="147"/>
      <c r="F3" s="146"/>
      <c r="G3" s="147"/>
      <c r="H3" s="146"/>
      <c r="I3" s="146"/>
      <c r="J3" s="147"/>
    </row>
    <row r="4" spans="1:10" ht="17.25" customHeight="1">
      <c r="A4" s="148" t="str">
        <f>"单位名称："&amp;"宜良县马街镇卫生院"</f>
        <v>单位名称：宜良县马街镇卫生院</v>
      </c>
      <c r="B4" s="88"/>
      <c r="C4" s="88"/>
      <c r="D4" s="88"/>
      <c r="E4" s="88"/>
      <c r="F4" s="88"/>
      <c r="G4" s="88"/>
      <c r="H4" s="88"/>
    </row>
    <row r="5" spans="1:10" ht="44.25" customHeight="1">
      <c r="A5" s="34" t="s">
        <v>180</v>
      </c>
      <c r="B5" s="34" t="s">
        <v>234</v>
      </c>
      <c r="C5" s="34" t="s">
        <v>235</v>
      </c>
      <c r="D5" s="34" t="s">
        <v>236</v>
      </c>
      <c r="E5" s="34" t="s">
        <v>237</v>
      </c>
      <c r="F5" s="35" t="s">
        <v>238</v>
      </c>
      <c r="G5" s="34" t="s">
        <v>239</v>
      </c>
      <c r="H5" s="35" t="s">
        <v>240</v>
      </c>
      <c r="I5" s="35" t="s">
        <v>241</v>
      </c>
      <c r="J5" s="34" t="s">
        <v>242</v>
      </c>
    </row>
    <row r="6" spans="1:10" ht="18.75" customHeight="1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19">
        <v>6</v>
      </c>
      <c r="G6" s="65">
        <v>7</v>
      </c>
      <c r="H6" s="19">
        <v>8</v>
      </c>
      <c r="I6" s="19">
        <v>9</v>
      </c>
      <c r="J6" s="65">
        <v>10</v>
      </c>
    </row>
    <row r="7" spans="1:10" ht="42" customHeight="1">
      <c r="A7" s="16"/>
      <c r="B7" s="36"/>
      <c r="C7" s="36"/>
      <c r="D7" s="36"/>
      <c r="E7" s="27"/>
      <c r="F7" s="37"/>
      <c r="G7" s="27"/>
      <c r="H7" s="37"/>
      <c r="I7" s="37"/>
      <c r="J7" s="27"/>
    </row>
    <row r="8" spans="1:10" ht="42" customHeight="1">
      <c r="A8" s="16"/>
      <c r="B8" s="12"/>
      <c r="C8" s="12"/>
      <c r="D8" s="12"/>
      <c r="E8" s="16"/>
      <c r="F8" s="12"/>
      <c r="G8" s="16"/>
      <c r="H8" s="12"/>
      <c r="I8" s="12"/>
      <c r="J8" s="16"/>
    </row>
    <row r="9" spans="1:10" ht="12" customHeight="1">
      <c r="A9" s="142" t="s">
        <v>175</v>
      </c>
      <c r="B9" s="142"/>
      <c r="C9" s="142"/>
      <c r="D9" s="142"/>
      <c r="E9" s="142"/>
      <c r="F9" s="142"/>
      <c r="G9" s="142"/>
      <c r="H9" s="142"/>
      <c r="I9" s="142"/>
      <c r="J9" s="142"/>
    </row>
  </sheetData>
  <mergeCells count="3">
    <mergeCell ref="A3:J3"/>
    <mergeCell ref="A4:H4"/>
    <mergeCell ref="A9:J9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A11" sqref="A11:F11"/>
    </sheetView>
  </sheetViews>
  <sheetFormatPr defaultColWidth="9.109375" defaultRowHeight="14.25" customHeight="1"/>
  <cols>
    <col min="1" max="1" width="32.109375" customWidth="1"/>
    <col min="2" max="2" width="20.6640625" customWidth="1"/>
    <col min="3" max="3" width="32.109375" customWidth="1"/>
    <col min="4" max="4" width="27.6640625" customWidth="1"/>
    <col min="5" max="6" width="36.66406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0">
        <v>1</v>
      </c>
      <c r="B2" s="61">
        <v>0</v>
      </c>
      <c r="C2" s="60">
        <v>1</v>
      </c>
      <c r="D2" s="62"/>
      <c r="E2" s="62"/>
      <c r="F2" s="59" t="s">
        <v>243</v>
      </c>
    </row>
    <row r="3" spans="1:6" ht="42" customHeight="1">
      <c r="A3" s="175" t="str">
        <f>"2025"&amp;"年部门政府性基金预算支出预算表"</f>
        <v>2025年部门政府性基金预算支出预算表</v>
      </c>
      <c r="B3" s="175" t="s">
        <v>244</v>
      </c>
      <c r="C3" s="176"/>
      <c r="D3" s="123"/>
      <c r="E3" s="123"/>
      <c r="F3" s="123"/>
    </row>
    <row r="4" spans="1:6" ht="13.5" customHeight="1">
      <c r="A4" s="148" t="str">
        <f>"单位名称："&amp;"宜良县马街镇卫生院"</f>
        <v>单位名称：宜良县马街镇卫生院</v>
      </c>
      <c r="B4" s="148" t="s">
        <v>245</v>
      </c>
      <c r="C4" s="177"/>
      <c r="D4" s="62"/>
      <c r="E4" s="62"/>
      <c r="F4" s="59" t="s">
        <v>1</v>
      </c>
    </row>
    <row r="5" spans="1:6" ht="19.5" customHeight="1">
      <c r="A5" s="131" t="s">
        <v>178</v>
      </c>
      <c r="B5" s="179" t="s">
        <v>72</v>
      </c>
      <c r="C5" s="131" t="s">
        <v>73</v>
      </c>
      <c r="D5" s="154" t="s">
        <v>246</v>
      </c>
      <c r="E5" s="127"/>
      <c r="F5" s="128"/>
    </row>
    <row r="6" spans="1:6" ht="18.75" customHeight="1">
      <c r="A6" s="164"/>
      <c r="B6" s="180"/>
      <c r="C6" s="164"/>
      <c r="D6" s="9" t="s">
        <v>55</v>
      </c>
      <c r="E6" s="8" t="s">
        <v>75</v>
      </c>
      <c r="F6" s="9" t="s">
        <v>76</v>
      </c>
    </row>
    <row r="7" spans="1:6" ht="18.75" customHeight="1">
      <c r="A7" s="35">
        <v>1</v>
      </c>
      <c r="B7" s="63" t="s">
        <v>83</v>
      </c>
      <c r="C7" s="35">
        <v>3</v>
      </c>
      <c r="D7" s="64">
        <v>4</v>
      </c>
      <c r="E7" s="64">
        <v>5</v>
      </c>
      <c r="F7" s="64">
        <v>6</v>
      </c>
    </row>
    <row r="8" spans="1:6" ht="21" customHeight="1">
      <c r="A8" s="12"/>
      <c r="B8" s="12"/>
      <c r="C8" s="12"/>
      <c r="D8" s="43"/>
      <c r="E8" s="43"/>
      <c r="F8" s="43"/>
    </row>
    <row r="9" spans="1:6" ht="21" customHeight="1">
      <c r="A9" s="12"/>
      <c r="B9" s="12"/>
      <c r="C9" s="12"/>
      <c r="D9" s="43"/>
      <c r="E9" s="43"/>
      <c r="F9" s="43"/>
    </row>
    <row r="10" spans="1:6" ht="18.75" customHeight="1">
      <c r="A10" s="95" t="s">
        <v>167</v>
      </c>
      <c r="B10" s="95" t="s">
        <v>167</v>
      </c>
      <c r="C10" s="178" t="s">
        <v>167</v>
      </c>
      <c r="D10" s="43"/>
      <c r="E10" s="43"/>
      <c r="F10" s="43"/>
    </row>
    <row r="11" spans="1:6" ht="14.25" customHeight="1">
      <c r="A11" s="142" t="s">
        <v>175</v>
      </c>
      <c r="B11" s="142"/>
      <c r="C11" s="142"/>
      <c r="D11" s="142"/>
      <c r="E11" s="142"/>
      <c r="F11" s="142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 pane="bottomLeft" activeCell="A14" sqref="A14"/>
    </sheetView>
  </sheetViews>
  <sheetFormatPr defaultColWidth="9.109375" defaultRowHeight="14.25" customHeight="1"/>
  <cols>
    <col min="1" max="2" width="32.5546875" customWidth="1"/>
    <col min="3" max="3" width="41.109375" customWidth="1"/>
    <col min="4" max="4" width="21.6640625" customWidth="1"/>
    <col min="5" max="5" width="35.33203125" customWidth="1"/>
    <col min="6" max="6" width="7.6640625" customWidth="1"/>
    <col min="7" max="7" width="11.109375" customWidth="1"/>
    <col min="8" max="8" width="13.33203125" customWidth="1"/>
    <col min="9" max="18" width="20" customWidth="1"/>
    <col min="19" max="19" width="19.88671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5"/>
      <c r="C2" s="45"/>
      <c r="R2" s="3"/>
      <c r="S2" s="3" t="s">
        <v>247</v>
      </c>
    </row>
    <row r="3" spans="1:19" ht="41.25" customHeight="1">
      <c r="A3" s="181" t="str">
        <f>"2025"&amp;"年部门政府采购预算表"</f>
        <v>2025年部门政府采购预算表</v>
      </c>
      <c r="B3" s="146"/>
      <c r="C3" s="146"/>
      <c r="D3" s="147"/>
      <c r="E3" s="147"/>
      <c r="F3" s="147"/>
      <c r="G3" s="147"/>
      <c r="H3" s="147"/>
      <c r="I3" s="147"/>
      <c r="J3" s="147"/>
      <c r="K3" s="147"/>
      <c r="L3" s="147"/>
      <c r="M3" s="146"/>
      <c r="N3" s="147"/>
      <c r="O3" s="147"/>
      <c r="P3" s="146"/>
      <c r="Q3" s="147"/>
      <c r="R3" s="146"/>
      <c r="S3" s="146"/>
    </row>
    <row r="4" spans="1:19" ht="18.75" customHeight="1">
      <c r="A4" s="138" t="str">
        <f>"单位名称："&amp;"宜良县马街镇卫生院"</f>
        <v>单位名称：宜良县马街镇卫生院</v>
      </c>
      <c r="B4" s="182"/>
      <c r="C4" s="182"/>
      <c r="D4" s="183"/>
      <c r="E4" s="183"/>
      <c r="F4" s="183"/>
      <c r="G4" s="183"/>
      <c r="H4" s="183"/>
      <c r="I4" s="5"/>
      <c r="J4" s="5"/>
      <c r="K4" s="5"/>
      <c r="L4" s="5"/>
      <c r="R4" s="6"/>
      <c r="S4" s="59" t="s">
        <v>1</v>
      </c>
    </row>
    <row r="5" spans="1:19" ht="15.75" customHeight="1">
      <c r="A5" s="168" t="s">
        <v>177</v>
      </c>
      <c r="B5" s="195" t="s">
        <v>178</v>
      </c>
      <c r="C5" s="195" t="s">
        <v>248</v>
      </c>
      <c r="D5" s="197" t="s">
        <v>249</v>
      </c>
      <c r="E5" s="197" t="s">
        <v>250</v>
      </c>
      <c r="F5" s="197" t="s">
        <v>251</v>
      </c>
      <c r="G5" s="197" t="s">
        <v>252</v>
      </c>
      <c r="H5" s="197" t="s">
        <v>253</v>
      </c>
      <c r="I5" s="184" t="s">
        <v>185</v>
      </c>
      <c r="J5" s="184"/>
      <c r="K5" s="184"/>
      <c r="L5" s="184"/>
      <c r="M5" s="152"/>
      <c r="N5" s="184"/>
      <c r="O5" s="184"/>
      <c r="P5" s="151"/>
      <c r="Q5" s="184"/>
      <c r="R5" s="152"/>
      <c r="S5" s="153"/>
    </row>
    <row r="6" spans="1:19" ht="17.25" customHeight="1">
      <c r="A6" s="169"/>
      <c r="B6" s="196"/>
      <c r="C6" s="196"/>
      <c r="D6" s="198"/>
      <c r="E6" s="198"/>
      <c r="F6" s="198"/>
      <c r="G6" s="198"/>
      <c r="H6" s="198"/>
      <c r="I6" s="198" t="s">
        <v>55</v>
      </c>
      <c r="J6" s="198" t="s">
        <v>58</v>
      </c>
      <c r="K6" s="198" t="s">
        <v>254</v>
      </c>
      <c r="L6" s="198" t="s">
        <v>255</v>
      </c>
      <c r="M6" s="200" t="s">
        <v>256</v>
      </c>
      <c r="N6" s="185" t="s">
        <v>257</v>
      </c>
      <c r="O6" s="185"/>
      <c r="P6" s="186"/>
      <c r="Q6" s="185"/>
      <c r="R6" s="187"/>
      <c r="S6" s="188"/>
    </row>
    <row r="7" spans="1:19" ht="54" customHeight="1">
      <c r="A7" s="170"/>
      <c r="B7" s="188"/>
      <c r="C7" s="188"/>
      <c r="D7" s="199"/>
      <c r="E7" s="199"/>
      <c r="F7" s="199"/>
      <c r="G7" s="199"/>
      <c r="H7" s="199"/>
      <c r="I7" s="199"/>
      <c r="J7" s="199" t="s">
        <v>57</v>
      </c>
      <c r="K7" s="199"/>
      <c r="L7" s="199"/>
      <c r="M7" s="201"/>
      <c r="N7" s="48" t="s">
        <v>57</v>
      </c>
      <c r="O7" s="48" t="s">
        <v>64</v>
      </c>
      <c r="P7" s="47" t="s">
        <v>65</v>
      </c>
      <c r="Q7" s="48" t="s">
        <v>66</v>
      </c>
      <c r="R7" s="53" t="s">
        <v>67</v>
      </c>
      <c r="S7" s="47" t="s">
        <v>68</v>
      </c>
    </row>
    <row r="8" spans="1:19" ht="18" customHeight="1">
      <c r="A8" s="56">
        <v>1</v>
      </c>
      <c r="B8" s="56" t="s">
        <v>83</v>
      </c>
      <c r="C8" s="57">
        <v>3</v>
      </c>
      <c r="D8" s="57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</row>
    <row r="9" spans="1:19" ht="21" customHeight="1">
      <c r="A9" s="49"/>
      <c r="B9" s="50"/>
      <c r="C9" s="50"/>
      <c r="D9" s="51"/>
      <c r="E9" s="51"/>
      <c r="F9" s="51"/>
      <c r="G9" s="58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21" customHeight="1">
      <c r="A10" s="189" t="s">
        <v>167</v>
      </c>
      <c r="B10" s="190"/>
      <c r="C10" s="190"/>
      <c r="D10" s="191"/>
      <c r="E10" s="191"/>
      <c r="F10" s="191"/>
      <c r="G10" s="10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31.95" customHeight="1">
      <c r="A11" s="192" t="s">
        <v>258</v>
      </c>
      <c r="B11" s="148"/>
      <c r="C11" s="148"/>
      <c r="D11" s="138"/>
      <c r="E11" s="138"/>
      <c r="F11" s="138"/>
      <c r="G11" s="193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</row>
  </sheetData>
  <mergeCells count="19"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A3:S3"/>
    <mergeCell ref="A4:H4"/>
    <mergeCell ref="I5:S5"/>
    <mergeCell ref="N6:S6"/>
    <mergeCell ref="A10:G10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pane="bottomLeft" activeCell="C25" sqref="C25"/>
    </sheetView>
  </sheetViews>
  <sheetFormatPr defaultColWidth="9.109375" defaultRowHeight="14.25" customHeight="1"/>
  <cols>
    <col min="1" max="5" width="39.109375" customWidth="1"/>
    <col min="6" max="6" width="27.5546875" customWidth="1"/>
    <col min="7" max="7" width="28.5546875" customWidth="1"/>
    <col min="8" max="8" width="28.109375" customWidth="1"/>
    <col min="9" max="9" width="39.109375" customWidth="1"/>
    <col min="10" max="18" width="20.44140625" customWidth="1"/>
    <col min="19" max="20" width="20.332031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40"/>
      <c r="B2" s="45"/>
      <c r="C2" s="45"/>
      <c r="D2" s="45"/>
      <c r="E2" s="45"/>
      <c r="F2" s="45"/>
      <c r="G2" s="45"/>
      <c r="H2" s="40"/>
      <c r="I2" s="40"/>
      <c r="J2" s="40"/>
      <c r="K2" s="40"/>
      <c r="L2" s="40"/>
      <c r="M2" s="40"/>
      <c r="N2" s="52"/>
      <c r="O2" s="40"/>
      <c r="P2" s="40"/>
      <c r="Q2" s="45"/>
      <c r="R2" s="40"/>
      <c r="S2" s="54"/>
      <c r="T2" s="54" t="s">
        <v>259</v>
      </c>
    </row>
    <row r="3" spans="1:20" ht="41.25" customHeight="1">
      <c r="A3" s="181" t="str">
        <f>"2025"&amp;"年部门政府购买服务预算表"</f>
        <v>2025年部门政府购买服务预算表</v>
      </c>
      <c r="B3" s="146"/>
      <c r="C3" s="146"/>
      <c r="D3" s="146"/>
      <c r="E3" s="146"/>
      <c r="F3" s="146"/>
      <c r="G3" s="146"/>
      <c r="H3" s="202"/>
      <c r="I3" s="202"/>
      <c r="J3" s="202"/>
      <c r="K3" s="202"/>
      <c r="L3" s="202"/>
      <c r="M3" s="202"/>
      <c r="N3" s="203"/>
      <c r="O3" s="202"/>
      <c r="P3" s="202"/>
      <c r="Q3" s="146"/>
      <c r="R3" s="202"/>
      <c r="S3" s="203"/>
      <c r="T3" s="146"/>
    </row>
    <row r="4" spans="1:20" ht="22.5" customHeight="1">
      <c r="A4" s="192" t="str">
        <f>"单位名称："&amp;"宜良县马街镇卫生院"</f>
        <v>单位名称：宜良县马街镇卫生院</v>
      </c>
      <c r="B4" s="182"/>
      <c r="C4" s="182"/>
      <c r="D4" s="182"/>
      <c r="E4" s="182"/>
      <c r="F4" s="182"/>
      <c r="G4" s="182"/>
      <c r="H4" s="204"/>
      <c r="I4" s="204"/>
      <c r="J4" s="39"/>
      <c r="K4" s="39"/>
      <c r="L4" s="39"/>
      <c r="M4" s="39"/>
      <c r="N4" s="52"/>
      <c r="O4" s="40"/>
      <c r="P4" s="40"/>
      <c r="Q4" s="45"/>
      <c r="R4" s="40"/>
      <c r="S4" s="55"/>
      <c r="T4" s="54" t="s">
        <v>1</v>
      </c>
    </row>
    <row r="5" spans="1:20" ht="24" customHeight="1">
      <c r="A5" s="168" t="s">
        <v>177</v>
      </c>
      <c r="B5" s="195" t="s">
        <v>178</v>
      </c>
      <c r="C5" s="195" t="s">
        <v>248</v>
      </c>
      <c r="D5" s="195" t="s">
        <v>260</v>
      </c>
      <c r="E5" s="195" t="s">
        <v>261</v>
      </c>
      <c r="F5" s="195" t="s">
        <v>262</v>
      </c>
      <c r="G5" s="195" t="s">
        <v>263</v>
      </c>
      <c r="H5" s="197" t="s">
        <v>264</v>
      </c>
      <c r="I5" s="197" t="s">
        <v>265</v>
      </c>
      <c r="J5" s="184" t="s">
        <v>185</v>
      </c>
      <c r="K5" s="184"/>
      <c r="L5" s="184"/>
      <c r="M5" s="184"/>
      <c r="N5" s="152"/>
      <c r="O5" s="184"/>
      <c r="P5" s="184"/>
      <c r="Q5" s="151"/>
      <c r="R5" s="184"/>
      <c r="S5" s="152"/>
      <c r="T5" s="153"/>
    </row>
    <row r="6" spans="1:20" ht="24" customHeight="1">
      <c r="A6" s="169"/>
      <c r="B6" s="196"/>
      <c r="C6" s="196"/>
      <c r="D6" s="196"/>
      <c r="E6" s="196"/>
      <c r="F6" s="196"/>
      <c r="G6" s="196"/>
      <c r="H6" s="198"/>
      <c r="I6" s="198"/>
      <c r="J6" s="198" t="s">
        <v>55</v>
      </c>
      <c r="K6" s="198" t="s">
        <v>58</v>
      </c>
      <c r="L6" s="198" t="s">
        <v>254</v>
      </c>
      <c r="M6" s="198" t="s">
        <v>255</v>
      </c>
      <c r="N6" s="200" t="s">
        <v>256</v>
      </c>
      <c r="O6" s="185" t="s">
        <v>257</v>
      </c>
      <c r="P6" s="185"/>
      <c r="Q6" s="186"/>
      <c r="R6" s="185"/>
      <c r="S6" s="187"/>
      <c r="T6" s="188"/>
    </row>
    <row r="7" spans="1:20" ht="54" customHeight="1">
      <c r="A7" s="170"/>
      <c r="B7" s="188"/>
      <c r="C7" s="188"/>
      <c r="D7" s="188"/>
      <c r="E7" s="188"/>
      <c r="F7" s="188"/>
      <c r="G7" s="188"/>
      <c r="H7" s="199"/>
      <c r="I7" s="199"/>
      <c r="J7" s="199"/>
      <c r="K7" s="199" t="s">
        <v>57</v>
      </c>
      <c r="L7" s="199"/>
      <c r="M7" s="199"/>
      <c r="N7" s="201"/>
      <c r="O7" s="48" t="s">
        <v>57</v>
      </c>
      <c r="P7" s="48" t="s">
        <v>64</v>
      </c>
      <c r="Q7" s="47" t="s">
        <v>65</v>
      </c>
      <c r="R7" s="48" t="s">
        <v>66</v>
      </c>
      <c r="S7" s="53" t="s">
        <v>67</v>
      </c>
      <c r="T7" s="47" t="s">
        <v>68</v>
      </c>
    </row>
    <row r="8" spans="1:20" ht="17.25" customHeight="1">
      <c r="A8" s="10">
        <v>1</v>
      </c>
      <c r="B8" s="47">
        <v>2</v>
      </c>
      <c r="C8" s="10">
        <v>3</v>
      </c>
      <c r="D8" s="10">
        <v>4</v>
      </c>
      <c r="E8" s="47">
        <v>5</v>
      </c>
      <c r="F8" s="10">
        <v>6</v>
      </c>
      <c r="G8" s="10">
        <v>7</v>
      </c>
      <c r="H8" s="47">
        <v>8</v>
      </c>
      <c r="I8" s="10">
        <v>9</v>
      </c>
      <c r="J8" s="10">
        <v>10</v>
      </c>
      <c r="K8" s="47">
        <v>11</v>
      </c>
      <c r="L8" s="10">
        <v>12</v>
      </c>
      <c r="M8" s="10">
        <v>13</v>
      </c>
      <c r="N8" s="47">
        <v>14</v>
      </c>
      <c r="O8" s="10">
        <v>15</v>
      </c>
      <c r="P8" s="10">
        <v>16</v>
      </c>
      <c r="Q8" s="47">
        <v>17</v>
      </c>
      <c r="R8" s="10">
        <v>18</v>
      </c>
      <c r="S8" s="10">
        <v>19</v>
      </c>
      <c r="T8" s="10">
        <v>20</v>
      </c>
    </row>
    <row r="9" spans="1:20" ht="21" customHeight="1">
      <c r="A9" s="49"/>
      <c r="B9" s="50"/>
      <c r="C9" s="50"/>
      <c r="D9" s="50"/>
      <c r="E9" s="50"/>
      <c r="F9" s="50"/>
      <c r="G9" s="50"/>
      <c r="H9" s="51"/>
      <c r="I9" s="51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1:20" ht="21" customHeight="1">
      <c r="A10" s="189" t="s">
        <v>167</v>
      </c>
      <c r="B10" s="190"/>
      <c r="C10" s="190"/>
      <c r="D10" s="190"/>
      <c r="E10" s="190"/>
      <c r="F10" s="190"/>
      <c r="G10" s="190"/>
      <c r="H10" s="191"/>
      <c r="I10" s="107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20" ht="14.25" customHeight="1">
      <c r="A11" s="142" t="s">
        <v>175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</row>
  </sheetData>
  <mergeCells count="20">
    <mergeCell ref="A11:T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  <mergeCell ref="A3:T3"/>
    <mergeCell ref="A4:I4"/>
    <mergeCell ref="J5:T5"/>
    <mergeCell ref="O6:T6"/>
    <mergeCell ref="A10:I10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 pane="bottomLeft" activeCell="A14" sqref="A14"/>
    </sheetView>
  </sheetViews>
  <sheetFormatPr defaultColWidth="9.109375" defaultRowHeight="14.25" customHeight="1"/>
  <cols>
    <col min="1" max="1" width="37.664062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38"/>
      <c r="W2" s="3"/>
      <c r="X2" s="3" t="s">
        <v>266</v>
      </c>
    </row>
    <row r="3" spans="1:24" ht="41.25" customHeight="1">
      <c r="A3" s="181" t="str">
        <f>"2025"&amp;"年对下转移支付预算表"</f>
        <v>2025年对下转移支付预算表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6"/>
      <c r="X3" s="146"/>
    </row>
    <row r="4" spans="1:24" ht="18" customHeight="1">
      <c r="A4" s="192" t="str">
        <f>"单位名称："&amp;"宜良县马街镇卫生院"</f>
        <v>单位名称：宜良县马街镇卫生院</v>
      </c>
      <c r="B4" s="204"/>
      <c r="C4" s="204"/>
      <c r="D4" s="205"/>
      <c r="E4" s="206"/>
      <c r="F4" s="206"/>
      <c r="G4" s="206"/>
      <c r="H4" s="206"/>
      <c r="I4" s="206"/>
      <c r="W4" s="6"/>
      <c r="X4" s="6" t="s">
        <v>1</v>
      </c>
    </row>
    <row r="5" spans="1:24" ht="19.5" customHeight="1">
      <c r="A5" s="171" t="s">
        <v>267</v>
      </c>
      <c r="B5" s="154" t="s">
        <v>185</v>
      </c>
      <c r="C5" s="127"/>
      <c r="D5" s="127"/>
      <c r="E5" s="154" t="s">
        <v>268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51"/>
      <c r="X5" s="153"/>
    </row>
    <row r="6" spans="1:24" ht="40.5" customHeight="1">
      <c r="A6" s="132"/>
      <c r="B6" s="15" t="s">
        <v>55</v>
      </c>
      <c r="C6" s="7" t="s">
        <v>58</v>
      </c>
      <c r="D6" s="41" t="s">
        <v>254</v>
      </c>
      <c r="E6" s="24" t="s">
        <v>269</v>
      </c>
      <c r="F6" s="24" t="s">
        <v>270</v>
      </c>
      <c r="G6" s="24" t="s">
        <v>271</v>
      </c>
      <c r="H6" s="24" t="s">
        <v>272</v>
      </c>
      <c r="I6" s="24" t="s">
        <v>273</v>
      </c>
      <c r="J6" s="24" t="s">
        <v>274</v>
      </c>
      <c r="K6" s="24" t="s">
        <v>275</v>
      </c>
      <c r="L6" s="24" t="s">
        <v>276</v>
      </c>
      <c r="M6" s="24" t="s">
        <v>277</v>
      </c>
      <c r="N6" s="24" t="s">
        <v>278</v>
      </c>
      <c r="O6" s="24" t="s">
        <v>279</v>
      </c>
      <c r="P6" s="24" t="s">
        <v>280</v>
      </c>
      <c r="Q6" s="24" t="s">
        <v>281</v>
      </c>
      <c r="R6" s="24" t="s">
        <v>282</v>
      </c>
      <c r="S6" s="24" t="s">
        <v>283</v>
      </c>
      <c r="T6" s="24" t="s">
        <v>284</v>
      </c>
      <c r="U6" s="24" t="s">
        <v>285</v>
      </c>
      <c r="V6" s="24" t="s">
        <v>286</v>
      </c>
      <c r="W6" s="24" t="s">
        <v>287</v>
      </c>
      <c r="X6" s="44" t="s">
        <v>288</v>
      </c>
    </row>
    <row r="7" spans="1:24" ht="19.5" customHeight="1">
      <c r="A7" s="11">
        <v>1</v>
      </c>
      <c r="B7" s="11">
        <v>2</v>
      </c>
      <c r="C7" s="11">
        <v>3</v>
      </c>
      <c r="D7" s="42">
        <v>4</v>
      </c>
      <c r="E7" s="19">
        <v>5</v>
      </c>
      <c r="F7" s="11">
        <v>6</v>
      </c>
      <c r="G7" s="11">
        <v>7</v>
      </c>
      <c r="H7" s="42">
        <v>8</v>
      </c>
      <c r="I7" s="11">
        <v>9</v>
      </c>
      <c r="J7" s="11">
        <v>10</v>
      </c>
      <c r="K7" s="11">
        <v>11</v>
      </c>
      <c r="L7" s="42">
        <v>12</v>
      </c>
      <c r="M7" s="11">
        <v>13</v>
      </c>
      <c r="N7" s="11">
        <v>14</v>
      </c>
      <c r="O7" s="11">
        <v>15</v>
      </c>
      <c r="P7" s="42">
        <v>16</v>
      </c>
      <c r="Q7" s="11">
        <v>17</v>
      </c>
      <c r="R7" s="11">
        <v>18</v>
      </c>
      <c r="S7" s="11">
        <v>19</v>
      </c>
      <c r="T7" s="42">
        <v>20</v>
      </c>
      <c r="U7" s="42">
        <v>21</v>
      </c>
      <c r="V7" s="42">
        <v>22</v>
      </c>
      <c r="W7" s="19">
        <v>23</v>
      </c>
      <c r="X7" s="19">
        <v>24</v>
      </c>
    </row>
    <row r="8" spans="1:24" ht="19.5" customHeight="1">
      <c r="A8" s="16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1:24" ht="19.5" customHeight="1">
      <c r="A9" s="36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24" ht="14.25" customHeight="1">
      <c r="A10" s="142" t="s">
        <v>175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</row>
  </sheetData>
  <mergeCells count="6">
    <mergeCell ref="A3:X3"/>
    <mergeCell ref="A4:I4"/>
    <mergeCell ref="B5:D5"/>
    <mergeCell ref="E5:X5"/>
    <mergeCell ref="A10:X10"/>
    <mergeCell ref="A5:A6"/>
  </mergeCells>
  <phoneticPr fontId="16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A16" sqref="A16"/>
    </sheetView>
  </sheetViews>
  <sheetFormatPr defaultColWidth="9.109375" defaultRowHeight="12" customHeight="1"/>
  <cols>
    <col min="1" max="1" width="34.33203125" customWidth="1"/>
    <col min="2" max="2" width="29" customWidth="1"/>
    <col min="3" max="5" width="23.5546875" customWidth="1"/>
    <col min="6" max="6" width="11.33203125" customWidth="1"/>
    <col min="7" max="7" width="25.109375" customWidth="1"/>
    <col min="8" max="8" width="15.5546875" customWidth="1"/>
    <col min="9" max="9" width="13.44140625" customWidth="1"/>
    <col min="10" max="10" width="18.88671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289</v>
      </c>
    </row>
    <row r="3" spans="1:10" ht="41.25" customHeight="1">
      <c r="A3" s="174" t="str">
        <f>"2025"&amp;"年对下转移支付绩效目标表"</f>
        <v>2025年对下转移支付绩效目标表</v>
      </c>
      <c r="B3" s="147"/>
      <c r="C3" s="147"/>
      <c r="D3" s="147"/>
      <c r="E3" s="147"/>
      <c r="F3" s="146"/>
      <c r="G3" s="147"/>
      <c r="H3" s="146"/>
      <c r="I3" s="146"/>
      <c r="J3" s="147"/>
    </row>
    <row r="4" spans="1:10" ht="17.25" customHeight="1">
      <c r="A4" s="148" t="str">
        <f>"单位名称："&amp;"宜良县马街镇卫生院"</f>
        <v>单位名称：宜良县马街镇卫生院</v>
      </c>
      <c r="B4" s="88"/>
      <c r="C4" s="88"/>
      <c r="D4" s="88"/>
      <c r="E4" s="88"/>
      <c r="F4" s="88"/>
      <c r="G4" s="88"/>
      <c r="H4" s="88"/>
    </row>
    <row r="5" spans="1:10" ht="44.25" customHeight="1">
      <c r="A5" s="34" t="s">
        <v>267</v>
      </c>
      <c r="B5" s="34" t="s">
        <v>234</v>
      </c>
      <c r="C5" s="34" t="s">
        <v>235</v>
      </c>
      <c r="D5" s="34" t="s">
        <v>236</v>
      </c>
      <c r="E5" s="34" t="s">
        <v>237</v>
      </c>
      <c r="F5" s="35" t="s">
        <v>238</v>
      </c>
      <c r="G5" s="34" t="s">
        <v>239</v>
      </c>
      <c r="H5" s="35" t="s">
        <v>240</v>
      </c>
      <c r="I5" s="35" t="s">
        <v>241</v>
      </c>
      <c r="J5" s="34" t="s">
        <v>242</v>
      </c>
    </row>
    <row r="6" spans="1:10" ht="14.25" customHeight="1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5">
        <v>6</v>
      </c>
      <c r="G6" s="34">
        <v>7</v>
      </c>
      <c r="H6" s="35">
        <v>8</v>
      </c>
      <c r="I6" s="35">
        <v>9</v>
      </c>
      <c r="J6" s="34">
        <v>10</v>
      </c>
    </row>
    <row r="7" spans="1:10" ht="42" customHeight="1">
      <c r="A7" s="16"/>
      <c r="B7" s="36"/>
      <c r="C7" s="36"/>
      <c r="D7" s="36"/>
      <c r="E7" s="27"/>
      <c r="F7" s="37"/>
      <c r="G7" s="27"/>
      <c r="H7" s="37"/>
      <c r="I7" s="37"/>
      <c r="J7" s="27"/>
    </row>
    <row r="8" spans="1:10" ht="42" customHeight="1">
      <c r="A8" s="16"/>
      <c r="B8" s="12"/>
      <c r="C8" s="12"/>
      <c r="D8" s="12"/>
      <c r="E8" s="16"/>
      <c r="F8" s="12"/>
      <c r="G8" s="16"/>
      <c r="H8" s="12"/>
      <c r="I8" s="12"/>
      <c r="J8" s="16"/>
    </row>
    <row r="9" spans="1:10" ht="14.4">
      <c r="A9" s="142" t="s">
        <v>175</v>
      </c>
      <c r="B9" s="142"/>
      <c r="C9" s="142"/>
      <c r="D9" s="142"/>
      <c r="E9" s="142"/>
      <c r="F9" s="142"/>
      <c r="G9" s="142"/>
      <c r="H9" s="142"/>
      <c r="I9" s="142"/>
      <c r="J9" s="142"/>
    </row>
  </sheetData>
  <mergeCells count="3">
    <mergeCell ref="A3:J3"/>
    <mergeCell ref="A4:H4"/>
    <mergeCell ref="A9:J9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B21" sqref="B21"/>
    </sheetView>
  </sheetViews>
  <sheetFormatPr defaultColWidth="10.44140625" defaultRowHeight="14.25" customHeight="1"/>
  <cols>
    <col min="1" max="3" width="33.6640625" customWidth="1"/>
    <col min="4" max="4" width="45.5546875" customWidth="1"/>
    <col min="5" max="5" width="27.5546875" customWidth="1"/>
    <col min="6" max="6" width="21.6640625" customWidth="1"/>
    <col min="7" max="9" width="26.332031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07" t="s">
        <v>290</v>
      </c>
      <c r="B2" s="208"/>
      <c r="C2" s="208"/>
      <c r="D2" s="209"/>
      <c r="E2" s="209"/>
      <c r="F2" s="209"/>
      <c r="G2" s="208"/>
      <c r="H2" s="208"/>
      <c r="I2" s="209"/>
    </row>
    <row r="3" spans="1:9" ht="41.25" customHeight="1">
      <c r="A3" s="87" t="str">
        <f>"2025"&amp;"年新增资产配置预算表"</f>
        <v>2025年新增资产配置预算表</v>
      </c>
      <c r="B3" s="137"/>
      <c r="C3" s="137"/>
      <c r="D3" s="136"/>
      <c r="E3" s="136"/>
      <c r="F3" s="136"/>
      <c r="G3" s="137"/>
      <c r="H3" s="137"/>
      <c r="I3" s="136"/>
    </row>
    <row r="4" spans="1:9" ht="14.25" customHeight="1">
      <c r="A4" s="89" t="str">
        <f>"单位名称："&amp;"宜良县马街镇卫生院"</f>
        <v>单位名称：宜良县马街镇卫生院</v>
      </c>
      <c r="B4" s="210"/>
      <c r="C4" s="210"/>
      <c r="D4" s="23"/>
      <c r="F4" s="22"/>
      <c r="G4" s="21"/>
      <c r="H4" s="21"/>
      <c r="I4" s="33" t="s">
        <v>1</v>
      </c>
    </row>
    <row r="5" spans="1:9" ht="28.5" customHeight="1">
      <c r="A5" s="140" t="s">
        <v>177</v>
      </c>
      <c r="B5" s="141" t="s">
        <v>178</v>
      </c>
      <c r="C5" s="100" t="s">
        <v>291</v>
      </c>
      <c r="D5" s="140" t="s">
        <v>292</v>
      </c>
      <c r="E5" s="140" t="s">
        <v>293</v>
      </c>
      <c r="F5" s="140" t="s">
        <v>294</v>
      </c>
      <c r="G5" s="141" t="s">
        <v>295</v>
      </c>
      <c r="H5" s="211"/>
      <c r="I5" s="140"/>
    </row>
    <row r="6" spans="1:9" ht="21" customHeight="1">
      <c r="A6" s="100"/>
      <c r="B6" s="145"/>
      <c r="C6" s="145"/>
      <c r="D6" s="144"/>
      <c r="E6" s="145"/>
      <c r="F6" s="145"/>
      <c r="G6" s="24" t="s">
        <v>252</v>
      </c>
      <c r="H6" s="24" t="s">
        <v>296</v>
      </c>
      <c r="I6" s="24" t="s">
        <v>297</v>
      </c>
    </row>
    <row r="7" spans="1:9" ht="17.25" customHeight="1">
      <c r="A7" s="25" t="s">
        <v>82</v>
      </c>
      <c r="B7" s="26" t="s">
        <v>83</v>
      </c>
      <c r="C7" s="25" t="s">
        <v>84</v>
      </c>
      <c r="D7" s="27" t="s">
        <v>85</v>
      </c>
      <c r="E7" s="25" t="s">
        <v>86</v>
      </c>
      <c r="F7" s="26" t="s">
        <v>87</v>
      </c>
      <c r="G7" s="28" t="s">
        <v>88</v>
      </c>
      <c r="H7" s="27" t="s">
        <v>89</v>
      </c>
      <c r="I7" s="27">
        <v>9</v>
      </c>
    </row>
    <row r="8" spans="1:9" ht="19.5" customHeight="1">
      <c r="A8" s="29"/>
      <c r="B8" s="18"/>
      <c r="C8" s="18"/>
      <c r="D8" s="16"/>
      <c r="E8" s="12"/>
      <c r="F8" s="28"/>
      <c r="G8" s="30"/>
      <c r="H8" s="31"/>
      <c r="I8" s="31"/>
    </row>
    <row r="9" spans="1:9" ht="19.5" customHeight="1">
      <c r="A9" s="212" t="s">
        <v>55</v>
      </c>
      <c r="B9" s="213"/>
      <c r="C9" s="213"/>
      <c r="D9" s="214"/>
      <c r="E9" s="215"/>
      <c r="F9" s="215"/>
      <c r="G9" s="30"/>
      <c r="H9" s="31"/>
      <c r="I9" s="31"/>
    </row>
    <row r="10" spans="1:9" ht="14.25" customHeight="1">
      <c r="A10" s="142" t="s">
        <v>175</v>
      </c>
      <c r="B10" s="142"/>
      <c r="C10" s="142"/>
      <c r="D10" s="142"/>
      <c r="E10" s="142"/>
      <c r="F10" s="142"/>
      <c r="G10" s="142"/>
      <c r="H10" s="142"/>
      <c r="I10" s="142"/>
    </row>
  </sheetData>
  <mergeCells count="12">
    <mergeCell ref="A10:I10"/>
    <mergeCell ref="A5:A6"/>
    <mergeCell ref="B5:B6"/>
    <mergeCell ref="C5:C6"/>
    <mergeCell ref="D5:D6"/>
    <mergeCell ref="E5:E6"/>
    <mergeCell ref="F5:F6"/>
    <mergeCell ref="A2:I2"/>
    <mergeCell ref="A3:I3"/>
    <mergeCell ref="A4:C4"/>
    <mergeCell ref="G5:I5"/>
    <mergeCell ref="A9:F9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B18" sqref="B18"/>
    </sheetView>
  </sheetViews>
  <sheetFormatPr defaultColWidth="9.109375" defaultRowHeight="14.25" customHeight="1"/>
  <cols>
    <col min="1" max="1" width="19.33203125" customWidth="1"/>
    <col min="2" max="2" width="33.88671875" customWidth="1"/>
    <col min="3" max="3" width="23.88671875" customWidth="1"/>
    <col min="4" max="4" width="11.109375" customWidth="1"/>
    <col min="5" max="5" width="17.6640625" customWidth="1"/>
    <col min="6" max="6" width="9.88671875" customWidth="1"/>
    <col min="7" max="7" width="17.6640625" customWidth="1"/>
    <col min="8" max="11" width="23.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298</v>
      </c>
    </row>
    <row r="3" spans="1:11" ht="41.25" customHeight="1">
      <c r="A3" s="147" t="str">
        <f>"2025"&amp;"年上级转移支付补助项目支出预算表"</f>
        <v>2025年上级转移支付补助项目支出预算表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1" ht="13.5" customHeight="1">
      <c r="A4" s="148" t="str">
        <f>"单位名称："&amp;"宜良县马街镇卫生院"</f>
        <v>单位名称：宜良县马街镇卫生院</v>
      </c>
      <c r="B4" s="149"/>
      <c r="C4" s="149"/>
      <c r="D4" s="149"/>
      <c r="E4" s="149"/>
      <c r="F4" s="149"/>
      <c r="G4" s="149"/>
      <c r="H4" s="5"/>
      <c r="I4" s="5"/>
      <c r="J4" s="5"/>
      <c r="K4" s="6" t="s">
        <v>1</v>
      </c>
    </row>
    <row r="5" spans="1:11" ht="21.75" customHeight="1">
      <c r="A5" s="160" t="s">
        <v>227</v>
      </c>
      <c r="B5" s="160" t="s">
        <v>180</v>
      </c>
      <c r="C5" s="160" t="s">
        <v>228</v>
      </c>
      <c r="D5" s="168" t="s">
        <v>181</v>
      </c>
      <c r="E5" s="168" t="s">
        <v>182</v>
      </c>
      <c r="F5" s="168" t="s">
        <v>229</v>
      </c>
      <c r="G5" s="168" t="s">
        <v>230</v>
      </c>
      <c r="H5" s="171" t="s">
        <v>55</v>
      </c>
      <c r="I5" s="154" t="s">
        <v>299</v>
      </c>
      <c r="J5" s="127"/>
      <c r="K5" s="128"/>
    </row>
    <row r="6" spans="1:11" ht="21.75" customHeight="1">
      <c r="A6" s="161"/>
      <c r="B6" s="161"/>
      <c r="C6" s="161"/>
      <c r="D6" s="169"/>
      <c r="E6" s="169"/>
      <c r="F6" s="169"/>
      <c r="G6" s="169"/>
      <c r="H6" s="162"/>
      <c r="I6" s="168" t="s">
        <v>58</v>
      </c>
      <c r="J6" s="168" t="s">
        <v>59</v>
      </c>
      <c r="K6" s="168" t="s">
        <v>60</v>
      </c>
    </row>
    <row r="7" spans="1:11" ht="40.5" customHeight="1">
      <c r="A7" s="167"/>
      <c r="B7" s="167"/>
      <c r="C7" s="167"/>
      <c r="D7" s="170"/>
      <c r="E7" s="170"/>
      <c r="F7" s="170"/>
      <c r="G7" s="170"/>
      <c r="H7" s="132"/>
      <c r="I7" s="170" t="s">
        <v>57</v>
      </c>
      <c r="J7" s="170"/>
      <c r="K7" s="170"/>
    </row>
    <row r="8" spans="1:11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9">
        <v>10</v>
      </c>
      <c r="K8" s="19">
        <v>11</v>
      </c>
    </row>
    <row r="9" spans="1:11" ht="18.75" customHeight="1">
      <c r="A9" s="16"/>
      <c r="B9" s="12"/>
      <c r="C9" s="16"/>
      <c r="D9" s="16"/>
      <c r="E9" s="16"/>
      <c r="F9" s="16"/>
      <c r="G9" s="16"/>
      <c r="H9" s="17"/>
      <c r="I9" s="20"/>
      <c r="J9" s="20"/>
      <c r="K9" s="17"/>
    </row>
    <row r="10" spans="1:11" ht="18.75" customHeight="1">
      <c r="A10" s="18"/>
      <c r="B10" s="12"/>
      <c r="C10" s="12"/>
      <c r="D10" s="12"/>
      <c r="E10" s="12"/>
      <c r="F10" s="12"/>
      <c r="G10" s="12"/>
      <c r="H10" s="14"/>
      <c r="I10" s="14"/>
      <c r="J10" s="14"/>
      <c r="K10" s="17"/>
    </row>
    <row r="11" spans="1:11" ht="18.75" customHeight="1">
      <c r="A11" s="156" t="s">
        <v>167</v>
      </c>
      <c r="B11" s="157"/>
      <c r="C11" s="157"/>
      <c r="D11" s="157"/>
      <c r="E11" s="157"/>
      <c r="F11" s="157"/>
      <c r="G11" s="117"/>
      <c r="H11" s="14"/>
      <c r="I11" s="14"/>
      <c r="J11" s="14"/>
      <c r="K11" s="17"/>
    </row>
    <row r="12" spans="1:11" ht="14.25" customHeight="1">
      <c r="A12" s="142" t="s">
        <v>175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</row>
  </sheetData>
  <mergeCells count="16">
    <mergeCell ref="A3:K3"/>
    <mergeCell ref="A4:G4"/>
    <mergeCell ref="I5:K5"/>
    <mergeCell ref="A11:G11"/>
    <mergeCell ref="A12:K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 pane="bottomLeft" activeCell="D29" sqref="D29"/>
    </sheetView>
  </sheetViews>
  <sheetFormatPr defaultColWidth="9.109375" defaultRowHeight="14.25" customHeight="1"/>
  <cols>
    <col min="1" max="1" width="35.33203125" customWidth="1"/>
    <col min="2" max="4" width="28" customWidth="1"/>
    <col min="5" max="7" width="23.88671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300</v>
      </c>
    </row>
    <row r="3" spans="1:7" ht="41.25" customHeight="1">
      <c r="A3" s="147" t="str">
        <f>"2025"&amp;"年部门项目中期规划预算表"</f>
        <v>2025年部门项目中期规划预算表</v>
      </c>
      <c r="B3" s="147"/>
      <c r="C3" s="147"/>
      <c r="D3" s="147"/>
      <c r="E3" s="147"/>
      <c r="F3" s="147"/>
      <c r="G3" s="147"/>
    </row>
    <row r="4" spans="1:7" ht="13.5" customHeight="1">
      <c r="A4" s="148" t="str">
        <f>"单位名称："&amp;"宜良县马街镇卫生院"</f>
        <v>单位名称：宜良县马街镇卫生院</v>
      </c>
      <c r="B4" s="149"/>
      <c r="C4" s="149"/>
      <c r="D4" s="149"/>
      <c r="E4" s="5"/>
      <c r="F4" s="5"/>
      <c r="G4" s="6" t="s">
        <v>1</v>
      </c>
    </row>
    <row r="5" spans="1:7" ht="21.75" customHeight="1">
      <c r="A5" s="160" t="s">
        <v>228</v>
      </c>
      <c r="B5" s="160" t="s">
        <v>227</v>
      </c>
      <c r="C5" s="160" t="s">
        <v>180</v>
      </c>
      <c r="D5" s="168" t="s">
        <v>301</v>
      </c>
      <c r="E5" s="154" t="s">
        <v>58</v>
      </c>
      <c r="F5" s="127"/>
      <c r="G5" s="128"/>
    </row>
    <row r="6" spans="1:7" ht="21.75" customHeight="1">
      <c r="A6" s="161"/>
      <c r="B6" s="161"/>
      <c r="C6" s="161"/>
      <c r="D6" s="169"/>
      <c r="E6" s="219" t="str">
        <f>"2025"&amp;"年"</f>
        <v>2025年</v>
      </c>
      <c r="F6" s="168" t="str">
        <f>("2025"+1)&amp;"年"</f>
        <v>2026年</v>
      </c>
      <c r="G6" s="168" t="str">
        <f>("2025"+2)&amp;"年"</f>
        <v>2027年</v>
      </c>
    </row>
    <row r="7" spans="1:7" ht="40.5" customHeight="1">
      <c r="A7" s="167"/>
      <c r="B7" s="167"/>
      <c r="C7" s="167"/>
      <c r="D7" s="170"/>
      <c r="E7" s="132"/>
      <c r="F7" s="170" t="s">
        <v>57</v>
      </c>
      <c r="G7" s="170"/>
    </row>
    <row r="8" spans="1:7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</row>
    <row r="9" spans="1:7" ht="17.25" customHeight="1">
      <c r="A9" s="12"/>
      <c r="B9" s="13"/>
      <c r="C9" s="13"/>
      <c r="D9" s="12"/>
      <c r="E9" s="14"/>
      <c r="F9" s="14"/>
      <c r="G9" s="14"/>
    </row>
    <row r="10" spans="1:7" ht="18.75" customHeight="1">
      <c r="A10" s="12"/>
      <c r="B10" s="12"/>
      <c r="C10" s="12"/>
      <c r="D10" s="12"/>
      <c r="E10" s="14"/>
      <c r="F10" s="14"/>
      <c r="G10" s="14"/>
    </row>
    <row r="11" spans="1:7" ht="18.75" customHeight="1">
      <c r="A11" s="216" t="s">
        <v>55</v>
      </c>
      <c r="B11" s="217" t="s">
        <v>302</v>
      </c>
      <c r="C11" s="217"/>
      <c r="D11" s="218"/>
      <c r="E11" s="14"/>
      <c r="F11" s="14"/>
      <c r="G11" s="14"/>
    </row>
    <row r="12" spans="1:7" ht="14.25" customHeight="1">
      <c r="A12" s="142" t="s">
        <v>175</v>
      </c>
      <c r="B12" s="142"/>
      <c r="C12" s="142"/>
      <c r="D12" s="142"/>
      <c r="E12" s="142"/>
      <c r="F12" s="142"/>
      <c r="G12" s="142"/>
    </row>
  </sheetData>
  <mergeCells count="12">
    <mergeCell ref="A3:G3"/>
    <mergeCell ref="A4:D4"/>
    <mergeCell ref="E5:G5"/>
    <mergeCell ref="A11:D11"/>
    <mergeCell ref="A12:G12"/>
    <mergeCell ref="A5:A7"/>
    <mergeCell ref="B5:B7"/>
    <mergeCell ref="C5:C7"/>
    <mergeCell ref="D5:D7"/>
    <mergeCell ref="E6:E7"/>
    <mergeCell ref="F6:F7"/>
    <mergeCell ref="G6:G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2025-03-11T01:02:53Z</dcterms:created>
  <dcterms:modified xsi:type="dcterms:W3CDTF">2025-03-12T10:18:16Z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3A519B76E9C84633B79B939794296AA3_12</vt:lpwstr>
  </property>
  <property fmtid="{D5CDD505-2E9C-101B-9397-08002B2CF9AE}" pid="3" name="KSOProductBuildVer">
    <vt:lpwstr>2052-12.1.0.20305</vt:lpwstr>
  </property>
</Properties>
</file>