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70" windowWidth="27735" windowHeight="987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44525"/>
  <fileRecoveryPr autoRecover="0"/>
</workbook>
</file>

<file path=xl/calcChain.xml><?xml version="1.0" encoding="utf-8"?>
<calcChain xmlns="http://schemas.openxmlformats.org/spreadsheetml/2006/main">
  <c r="G6" i="17" l="1"/>
  <c r="F6" i="17"/>
  <c r="E6" i="17"/>
  <c r="A4" i="17"/>
  <c r="A3" i="17"/>
  <c r="A4" i="16"/>
  <c r="A3" i="16"/>
  <c r="A4" i="15"/>
  <c r="A3" i="15"/>
  <c r="A4" i="14"/>
  <c r="A3" i="14"/>
  <c r="A4" i="13"/>
  <c r="A3" i="13"/>
  <c r="A4" i="12"/>
  <c r="A3" i="12"/>
  <c r="A4" i="11"/>
  <c r="A3" i="11"/>
  <c r="A4" i="10"/>
  <c r="A3" i="10"/>
  <c r="A4" i="9"/>
  <c r="A3" i="9"/>
  <c r="A4" i="8"/>
  <c r="A3" i="8"/>
  <c r="A4" i="7"/>
  <c r="A3" i="7"/>
  <c r="A4" i="6"/>
  <c r="A3" i="6"/>
  <c r="A4" i="5"/>
  <c r="A3" i="5"/>
  <c r="A4" i="4"/>
  <c r="A3" i="4"/>
  <c r="A4" i="3"/>
  <c r="A3" i="3"/>
  <c r="A4" i="2"/>
  <c r="A3" i="2"/>
  <c r="A4" i="1"/>
  <c r="A3" i="1"/>
</calcChain>
</file>

<file path=xl/sharedStrings.xml><?xml version="1.0" encoding="utf-8"?>
<sst xmlns="http://schemas.openxmlformats.org/spreadsheetml/2006/main" count="819" uniqueCount="330">
  <si>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</si>
  <si>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</si>
  <si>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</si>
  <si>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</si>
  <si>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</si>
  <si>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</si>
  <si>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</si>
  <si>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</si>
  <si>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</si>
  <si>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</si>
  <si>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</si>
  <si>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</si>
  <si>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</si>
  <si>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</si>
  <si>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</si>
  <si>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</si>
  <si>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</si>
  <si>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</si>
  <si>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</si>
  <si>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</si>
  <si>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</si>
  <si>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</si>
  <si>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</si>
  <si>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</si>
  <si>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</si>
  <si>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</si>
  <si>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</si>
  <si>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</si>
  <si>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</si>
  <si>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</si>
  <si>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</si>
  <si>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</si>
  <si>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</si>
  <si>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</si>
  <si>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</si>
  <si>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</si>
  <si>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</si>
  <si>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</si>
  <si>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</si>
  <si>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</si>
  <si>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</si>
  <si>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</si>
  <si>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</si>
  <si>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</si>
  <si>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</si>
  <si>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</si>
  <si>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</si>
  <si>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</si>
  <si>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</si>
  <si>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</si>
  <si>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</si>
  <si>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</si>
  <si>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</si>
  <si>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</si>
  <si>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</si>
  <si>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</si>
  <si>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</si>
  <si>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</si>
  <si>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</si>
  <si>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</si>
  <si>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</si>
  <si>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</si>
  <si>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</si>
  <si>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</si>
  <si>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</si>
  <si>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</si>
  <si>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</si>
  <si>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</si>
  <si>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</si>
  <si>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105026</t>
  </si>
  <si>
    <t>宜良县耿家营民族中学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</si>
  <si>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</si>
  <si>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</si>
  <si>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</si>
  <si>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</si>
  <si>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</si>
  <si>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</si>
  <si>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</si>
  <si>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</si>
  <si>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</si>
  <si>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</si>
  <si>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</si>
  <si>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</si>
  <si>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</si>
  <si>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</si>
  <si>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</si>
  <si>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</si>
  <si>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</si>
  <si>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</si>
  <si>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</si>
  <si>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</si>
  <si>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</si>
  <si>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</si>
  <si>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</si>
  <si>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</si>
  <si>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</si>
  <si>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</si>
  <si>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</si>
  <si>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</si>
  <si>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</si>
  <si>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</si>
  <si>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</si>
  <si>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</si>
  <si>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</si>
  <si>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</si>
  <si>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</si>
  <si>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</si>
  <si>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</si>
  <si>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</si>
  <si>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</si>
  <si>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</si>
  <si>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</si>
  <si>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</si>
  <si>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</si>
  <si>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</si>
  <si>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</si>
  <si>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</si>
  <si>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</si>
  <si>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</si>
  <si>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</si>
  <si>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</si>
  <si>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</si>
  <si>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</si>
  <si>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</si>
  <si>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</si>
  <si>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</si>
  <si>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</si>
  <si>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</si>
  <si>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</si>
  <si>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</si>
  <si>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</si>
  <si>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</si>
  <si>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</si>
  <si>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</si>
  <si>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</si>
  <si>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</si>
  <si>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</si>
  <si>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</si>
  <si>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</si>
  <si>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</si>
  <si>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</si>
  <si>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</si>
  <si>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</si>
  <si>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</si>
  <si>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</si>
  <si>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</si>
  <si>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</si>
  <si>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</si>
  <si>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</si>
  <si>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</si>
  <si>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</si>
  <si>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</si>
  <si>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</si>
  <si>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</si>
  <si>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</si>
  <si>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</si>
  <si>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</si>
  <si>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</si>
  <si>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</si>
  <si>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</si>
  <si>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</si>
  <si>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</si>
  <si>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</si>
  <si>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</si>
  <si>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</si>
  <si>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</si>
  <si>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</si>
  <si>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</si>
  <si>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</si>
  <si>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</si>
  <si>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</si>
  <si>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</si>
  <si>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</si>
  <si>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</si>
  <si>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</si>
  <si>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</si>
  <si>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</si>
  <si>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</si>
  <si>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</si>
  <si>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</si>
  <si>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</si>
  <si>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</si>
  <si>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</si>
  <si>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</si>
  <si>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</si>
  <si>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</si>
  <si>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</si>
  <si>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</si>
  <si>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</si>
  <si>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</si>
  <si>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</si>
  <si>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</si>
  <si>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</si>
  <si>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</si>
  <si>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</si>
  <si>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</si>
  <si>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</si>
  <si>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</si>
  <si>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</si>
  <si>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</si>
  <si>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</si>
  <si>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</si>
  <si>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</si>
  <si>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530125210000000001618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</si>
  <si>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</si>
  <si>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</si>
  <si>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</si>
  <si>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</si>
  <si>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</si>
  <si>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</si>
  <si>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</si>
  <si>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</si>
  <si>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</si>
  <si>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530125210000000001619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</si>
  <si>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</si>
  <si>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</si>
  <si>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</si>
  <si>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</si>
  <si>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</si>
  <si>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</si>
  <si>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</si>
  <si>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</si>
  <si>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</si>
  <si>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530125210000000001620</t>
  </si>
  <si>
    <t>30113</t>
  </si>
  <si>
    <t>530125231100001264761</t>
  </si>
  <si>
    <t>离退休人员支出</t>
  </si>
  <si>
    <t>30305</t>
  </si>
  <si>
    <t>生活补助</t>
  </si>
  <si>
    <t>530125231100001415590</t>
  </si>
  <si>
    <t>其他教育公用经费</t>
  </si>
  <si>
    <t>30201</t>
  </si>
  <si>
    <t>办公费</t>
  </si>
  <si>
    <t>30205</t>
  </si>
  <si>
    <t>水费</t>
  </si>
  <si>
    <t>30206</t>
  </si>
  <si>
    <t>电费</t>
  </si>
  <si>
    <t>530125251100003785895</t>
  </si>
  <si>
    <t>其他财政补助人员生活补助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</si>
  <si>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</si>
  <si>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</si>
  <si>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</si>
  <si>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</si>
  <si>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</si>
  <si>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</si>
  <si>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</si>
  <si>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</si>
  <si>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</si>
  <si>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</si>
  <si>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</si>
  <si>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</si>
  <si>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</si>
  <si>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</si>
  <si>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</si>
  <si>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</si>
  <si>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</si>
  <si>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</si>
  <si>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</si>
  <si>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</si>
  <si>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</si>
  <si>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</si>
  <si>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</si>
  <si>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</si>
  <si>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</si>
  <si>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</si>
  <si>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</si>
  <si>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</si>
  <si>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</si>
  <si>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</si>
  <si>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</si>
  <si>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</si>
  <si>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</si>
  <si>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</si>
  <si>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</si>
  <si>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</si>
  <si>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</si>
  <si>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</si>
  <si>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</si>
  <si>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</si>
  <si>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</si>
  <si>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</si>
  <si>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</si>
  <si>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</si>
  <si>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</si>
  <si>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</si>
  <si>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</si>
  <si>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</si>
  <si>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</si>
  <si>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</si>
  <si>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</si>
  <si>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</si>
  <si>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</si>
  <si>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</si>
  <si>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</si>
  <si>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</si>
  <si>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</si>
  <si>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</si>
  <si>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</si>
  <si>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</si>
  <si>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</si>
  <si>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</si>
  <si>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</si>
  <si>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</si>
  <si>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</si>
  <si>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</si>
  <si>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</si>
  <si>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</si>
  <si>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</si>
  <si>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</si>
  <si>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</si>
  <si>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</si>
  <si>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</si>
  <si>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</si>
  <si>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</si>
  <si>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</si>
  <si>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</si>
  <si>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</si>
  <si>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</si>
  <si>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r>
      <t>说明：宜良县耿家营民族中学2025</t>
    </r>
    <r>
      <rPr>
        <sz val="11"/>
        <color theme="1"/>
        <rFont val="宋体"/>
        <charset val="134"/>
        <scheme val="minor"/>
      </rPr>
      <t>年一般公共预算财政拨款“三公”经费预算合计0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元，较上年增加0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元，增长0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%，具体变动情况如下：
（一）因公出国（境）费
宜良县耿家营民族中学202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年因公出国（境）费预算为</t>
    </r>
    <r>
      <rPr>
        <sz val="11"/>
        <color theme="1"/>
        <rFont val="宋体"/>
        <family val="3"/>
        <charset val="134"/>
        <scheme val="minor"/>
      </rPr>
      <t>.0</t>
    </r>
    <r>
      <rPr>
        <sz val="11"/>
        <color theme="1"/>
        <rFont val="宋体"/>
        <charset val="134"/>
        <scheme val="minor"/>
      </rPr>
      <t>0元，较上年增加0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元，增长0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%，共计安排因公出国（境）团组0个，因公出国（境）0人次。
较上年无变化。
（二）公务接待费
宜良县耿家营民族中学202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年公务接待费预算为0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元，较上年增加0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元，增长0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%，国内公务接待批次为0次，共计接待0人次。
较上年无变化。
（三）公务用车购置及运行维护费
宜良县耿家营民族中学202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年公务用车购置及运行维护费为0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元，较上年增加0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元，增长0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%。其中：公务用车购置费0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元，较上年增加0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元，增长0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%；公务用车运行维护费0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元，较上年增加0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元，增长0</t>
    </r>
    <r>
      <rPr>
        <sz val="11"/>
        <color theme="1"/>
        <rFont val="宋体"/>
        <family val="3"/>
        <charset val="134"/>
        <scheme val="minor"/>
      </rPr>
      <t>.00</t>
    </r>
    <r>
      <rPr>
        <sz val="11"/>
        <color theme="1"/>
        <rFont val="宋体"/>
        <charset val="134"/>
        <scheme val="minor"/>
      </rPr>
      <t>%。共计购置公务用车0辆，年末公务用车保有量为辆。
较上年无变化。（四）“</t>
    </r>
    <r>
      <rPr>
        <sz val="11"/>
        <color theme="1"/>
        <rFont val="宋体"/>
        <family val="3"/>
        <charset val="134"/>
        <scheme val="minor"/>
      </rPr>
      <t>2024</t>
    </r>
    <r>
      <rPr>
        <sz val="11"/>
        <color theme="1"/>
        <rFont val="宋体"/>
        <charset val="134"/>
        <scheme val="minor"/>
      </rPr>
      <t>年我单位无一般公共预算“三公”经费支出预算项目，本表为空”。</t>
    </r>
    <phoneticPr fontId="16" type="noConversion"/>
  </si>
  <si>
    <t>（四）“2025年我单位无一般公共预算“三公”经费支出预算项目，本表为空”。</t>
    <phoneticPr fontId="16" type="noConversion"/>
  </si>
  <si>
    <r>
      <t>说明：“202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scheme val="minor"/>
      </rPr>
      <t>年我单位无项目支出预算项目，本表为空”。</t>
    </r>
    <phoneticPr fontId="16" type="noConversion"/>
  </si>
  <si>
    <r>
      <t>说明：“202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scheme val="minor"/>
      </rPr>
      <t>年我单位无项目支出绩效目标预算项目，本表为空”。</t>
    </r>
    <phoneticPr fontId="16" type="noConversion"/>
  </si>
  <si>
    <r>
      <t>说明：“202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scheme val="minor"/>
      </rPr>
      <t>年我单位无政府性基金预算支出预算项目，本表为空”。</t>
    </r>
    <phoneticPr fontId="16" type="noConversion"/>
  </si>
  <si>
    <r>
      <t>说明：“202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scheme val="minor"/>
      </rPr>
      <t>年我单位无政府采购预算项目，本表为空”。</t>
    </r>
    <phoneticPr fontId="16" type="noConversion"/>
  </si>
  <si>
    <t>说明：“2025年我单位无政府购买服务预算项目，本表为空”。</t>
    <phoneticPr fontId="16" type="noConversion"/>
  </si>
  <si>
    <r>
      <t>说明：“202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scheme val="minor"/>
      </rPr>
      <t>年我单位无对下转移支付预算项目，本表为空”。</t>
    </r>
    <phoneticPr fontId="16" type="noConversion"/>
  </si>
  <si>
    <r>
      <t>说明：“202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scheme val="minor"/>
      </rPr>
      <t>年我单位无对下转移支付绩效目标预算项目，本表为空”。</t>
    </r>
    <phoneticPr fontId="16" type="noConversion"/>
  </si>
  <si>
    <r>
      <t>说明：“202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scheme val="minor"/>
      </rPr>
      <t>年我单位无新增资产配置预算项目，本表为空”。</t>
    </r>
    <phoneticPr fontId="16" type="noConversion"/>
  </si>
  <si>
    <r>
      <t>说明：“202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scheme val="minor"/>
      </rPr>
      <t>年我单位无上级转移支付补助项目支出预算项目，本表为空”。</t>
    </r>
    <phoneticPr fontId="16" type="noConversion"/>
  </si>
  <si>
    <r>
      <t>说明：“202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scheme val="minor"/>
      </rPr>
      <t>年我单位无项目中期规划预算项目，本表为空”。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</si>
</sst>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19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8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80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</cellStyleXfs>
  <cellXfs count="236"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Border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NumberFormat="1" applyFont="1" applyBorder="1">
      <alignment horizontal="left" vertical="center" wrapText="1"/>
    </xf>
    <xf numFmtId="49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49" fontId="15" fillId="0" borderId="1" xfId="0" applyNumberFormat="1" applyFont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 applyBorder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0" fillId="0" borderId="1" xfId="0" quotePrefix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0" fillId="0" borderId="16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" xfId="0" applyFont="1" applyBorder="1"/>
  </cellXfs>
  <cellStyles count="9">
    <cellStyle name="DateStyle" xfId="4"/>
    <cellStyle name="DateTimeStyle" xfId="5"/>
    <cellStyle name="IntegralNumberStyle" xfId="7"/>
    <cellStyle name="MoneyStyle" xfId="1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"/>
      <c r="B2" s="2"/>
      <c r="C2" s="2"/>
      <c r="D2" s="3" t="s">
        <v>0</v>
      </c>
    </row>
    <row r="3" spans="1:4" ht="41.25" customHeight="1">
      <c r="A3" s="87" t="str">
        <f>"2025"&amp;"年部门财务收支预算总表"</f>
        <v>2025年部门财务收支预算总表</v>
      </c>
      <c r="B3" s="88"/>
      <c r="C3" s="88"/>
      <c r="D3" s="88"/>
    </row>
    <row r="4" spans="1:4" ht="17.25" customHeight="1">
      <c r="A4" s="89" t="str">
        <f>"单位名称："&amp;"宜良县耿家营民族中学"</f>
        <v>单位名称：宜良县耿家营民族中学</v>
      </c>
      <c r="B4" s="90"/>
      <c r="D4" s="4" t="s">
        <v>1</v>
      </c>
    </row>
    <row r="5" spans="1:4" ht="23.25" customHeight="1">
      <c r="A5" s="91" t="s">
        <v>2</v>
      </c>
      <c r="B5" s="92"/>
      <c r="C5" s="91" t="s">
        <v>3</v>
      </c>
      <c r="D5" s="92"/>
    </row>
    <row r="6" spans="1:4" ht="24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7.25" customHeight="1">
      <c r="A7" s="6" t="s">
        <v>7</v>
      </c>
      <c r="B7" s="7">
        <v>11376098.810000001</v>
      </c>
      <c r="C7" s="6" t="s">
        <v>8</v>
      </c>
      <c r="D7" s="7"/>
    </row>
    <row r="8" spans="1:4" ht="17.25" customHeight="1">
      <c r="A8" s="6" t="s">
        <v>9</v>
      </c>
      <c r="B8" s="7"/>
      <c r="C8" s="6" t="s">
        <v>10</v>
      </c>
      <c r="D8" s="7"/>
    </row>
    <row r="9" spans="1:4" ht="17.25" customHeight="1">
      <c r="A9" s="6" t="s">
        <v>11</v>
      </c>
      <c r="B9" s="7"/>
      <c r="C9" s="8" t="s">
        <v>12</v>
      </c>
      <c r="D9" s="7"/>
    </row>
    <row r="10" spans="1:4" ht="17.25" customHeight="1">
      <c r="A10" s="6" t="s">
        <v>13</v>
      </c>
      <c r="B10" s="7"/>
      <c r="C10" s="8" t="s">
        <v>14</v>
      </c>
      <c r="D10" s="7"/>
    </row>
    <row r="11" spans="1:4" ht="17.25" customHeight="1">
      <c r="A11" s="6" t="s">
        <v>15</v>
      </c>
      <c r="B11" s="7"/>
      <c r="C11" s="8" t="s">
        <v>16</v>
      </c>
      <c r="D11" s="7">
        <v>7825954.2000000002</v>
      </c>
    </row>
    <row r="12" spans="1:4" ht="17.25" customHeight="1">
      <c r="A12" s="6" t="s">
        <v>17</v>
      </c>
      <c r="B12" s="7"/>
      <c r="C12" s="8" t="s">
        <v>18</v>
      </c>
      <c r="D12" s="7"/>
    </row>
    <row r="13" spans="1:4" ht="17.25" customHeight="1">
      <c r="A13" s="6" t="s">
        <v>19</v>
      </c>
      <c r="B13" s="7"/>
      <c r="C13" s="9" t="s">
        <v>20</v>
      </c>
      <c r="D13" s="7"/>
    </row>
    <row r="14" spans="1:4" ht="17.25" customHeight="1">
      <c r="A14" s="6" t="s">
        <v>21</v>
      </c>
      <c r="B14" s="7"/>
      <c r="C14" s="9" t="s">
        <v>22</v>
      </c>
      <c r="D14" s="7">
        <v>1668257.43</v>
      </c>
    </row>
    <row r="15" spans="1:4" ht="17.25" customHeight="1">
      <c r="A15" s="6" t="s">
        <v>23</v>
      </c>
      <c r="B15" s="7"/>
      <c r="C15" s="9" t="s">
        <v>24</v>
      </c>
      <c r="D15" s="7">
        <v>1094964.18</v>
      </c>
    </row>
    <row r="16" spans="1:4" ht="17.25" customHeight="1">
      <c r="A16" s="6" t="s">
        <v>25</v>
      </c>
      <c r="B16" s="7"/>
      <c r="C16" s="9" t="s">
        <v>26</v>
      </c>
      <c r="D16" s="7"/>
    </row>
    <row r="17" spans="1:4" ht="17.25" customHeight="1">
      <c r="A17" s="10"/>
      <c r="B17" s="7"/>
      <c r="C17" s="9" t="s">
        <v>27</v>
      </c>
      <c r="D17" s="7"/>
    </row>
    <row r="18" spans="1:4" ht="17.25" customHeight="1">
      <c r="A18" s="11"/>
      <c r="B18" s="7"/>
      <c r="C18" s="9" t="s">
        <v>28</v>
      </c>
      <c r="D18" s="7"/>
    </row>
    <row r="19" spans="1:4" ht="17.25" customHeight="1">
      <c r="A19" s="11"/>
      <c r="B19" s="7"/>
      <c r="C19" s="9" t="s">
        <v>29</v>
      </c>
      <c r="D19" s="7"/>
    </row>
    <row r="20" spans="1:4" ht="17.25" customHeight="1">
      <c r="A20" s="11"/>
      <c r="B20" s="7"/>
      <c r="C20" s="9" t="s">
        <v>30</v>
      </c>
      <c r="D20" s="7"/>
    </row>
    <row r="21" spans="1:4" ht="17.25" customHeight="1">
      <c r="A21" s="11"/>
      <c r="B21" s="7"/>
      <c r="C21" s="9" t="s">
        <v>31</v>
      </c>
      <c r="D21" s="7"/>
    </row>
    <row r="22" spans="1:4" ht="17.25" customHeight="1">
      <c r="A22" s="11"/>
      <c r="B22" s="7"/>
      <c r="C22" s="9" t="s">
        <v>32</v>
      </c>
      <c r="D22" s="7"/>
    </row>
    <row r="23" spans="1:4" ht="17.25" customHeight="1">
      <c r="A23" s="11"/>
      <c r="B23" s="7"/>
      <c r="C23" s="9" t="s">
        <v>33</v>
      </c>
      <c r="D23" s="7"/>
    </row>
    <row r="24" spans="1:4" ht="17.25" customHeight="1">
      <c r="A24" s="11"/>
      <c r="B24" s="7"/>
      <c r="C24" s="9" t="s">
        <v>34</v>
      </c>
      <c r="D24" s="7"/>
    </row>
    <row r="25" spans="1:4" ht="17.25" customHeight="1">
      <c r="A25" s="11"/>
      <c r="B25" s="7"/>
      <c r="C25" s="9" t="s">
        <v>35</v>
      </c>
      <c r="D25" s="7">
        <v>786923</v>
      </c>
    </row>
    <row r="26" spans="1:4" ht="17.25" customHeight="1">
      <c r="A26" s="11"/>
      <c r="B26" s="7"/>
      <c r="C26" s="9" t="s">
        <v>36</v>
      </c>
      <c r="D26" s="7"/>
    </row>
    <row r="27" spans="1:4" ht="17.25" customHeight="1">
      <c r="A27" s="11"/>
      <c r="B27" s="7"/>
      <c r="C27" s="10" t="s">
        <v>37</v>
      </c>
      <c r="D27" s="7"/>
    </row>
    <row r="28" spans="1:4" ht="17.25" customHeight="1">
      <c r="A28" s="11"/>
      <c r="B28" s="7"/>
      <c r="C28" s="9" t="s">
        <v>38</v>
      </c>
      <c r="D28" s="7"/>
    </row>
    <row r="29" spans="1:4" ht="16.5" customHeight="1">
      <c r="A29" s="11"/>
      <c r="B29" s="7"/>
      <c r="C29" s="9" t="s">
        <v>39</v>
      </c>
      <c r="D29" s="7"/>
    </row>
    <row r="30" spans="1:4" ht="16.5" customHeight="1">
      <c r="A30" s="11"/>
      <c r="B30" s="7"/>
      <c r="C30" s="10" t="s">
        <v>40</v>
      </c>
      <c r="D30" s="7"/>
    </row>
    <row r="31" spans="1:4" ht="17.25" customHeight="1">
      <c r="A31" s="11"/>
      <c r="B31" s="7"/>
      <c r="C31" s="10" t="s">
        <v>41</v>
      </c>
      <c r="D31" s="7"/>
    </row>
    <row r="32" spans="1:4" ht="17.25" customHeight="1">
      <c r="A32" s="11"/>
      <c r="B32" s="7"/>
      <c r="C32" s="9" t="s">
        <v>42</v>
      </c>
      <c r="D32" s="7"/>
    </row>
    <row r="33" spans="1:4" ht="16.5" customHeight="1">
      <c r="A33" s="11" t="s">
        <v>43</v>
      </c>
      <c r="B33" s="7">
        <v>11376098.810000001</v>
      </c>
      <c r="C33" s="11" t="s">
        <v>44</v>
      </c>
      <c r="D33" s="7">
        <v>11376098.810000001</v>
      </c>
    </row>
    <row r="34" spans="1:4" ht="16.5" customHeight="1">
      <c r="A34" s="10" t="s">
        <v>45</v>
      </c>
      <c r="B34" s="7"/>
      <c r="C34" s="10" t="s">
        <v>46</v>
      </c>
      <c r="D34" s="7"/>
    </row>
    <row r="35" spans="1:4" ht="16.5" customHeight="1">
      <c r="A35" s="9" t="s">
        <v>47</v>
      </c>
      <c r="B35" s="7"/>
      <c r="C35" s="9" t="s">
        <v>47</v>
      </c>
      <c r="D35" s="7"/>
    </row>
    <row r="36" spans="1:4" ht="16.5" customHeight="1">
      <c r="A36" s="9" t="s">
        <v>48</v>
      </c>
      <c r="B36" s="7"/>
      <c r="C36" s="9" t="s">
        <v>49</v>
      </c>
      <c r="D36" s="7"/>
    </row>
    <row r="37" spans="1:4" ht="16.5" customHeight="1">
      <c r="A37" s="12" t="s">
        <v>50</v>
      </c>
      <c r="B37" s="7">
        <v>11376098.810000001</v>
      </c>
      <c r="C37" s="12" t="s">
        <v>51</v>
      </c>
      <c r="D37" s="7">
        <v>11376098.810000001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orientation="landscape" r:id="rId1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C7" sqref="C7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59">
        <v>1</v>
      </c>
      <c r="B2" s="60">
        <v>0</v>
      </c>
      <c r="C2" s="59">
        <v>1</v>
      </c>
      <c r="D2" s="30"/>
      <c r="E2" s="30"/>
      <c r="F2" s="52" t="s">
        <v>258</v>
      </c>
    </row>
    <row r="3" spans="1:6" ht="42" customHeight="1">
      <c r="A3" s="175" t="str">
        <f>"2025"&amp;"年部门政府性基金预算支出预算表"</f>
        <v>2025年部门政府性基金预算支出预算表</v>
      </c>
      <c r="B3" s="176" t="s">
        <v>259</v>
      </c>
      <c r="C3" s="177"/>
      <c r="D3" s="124"/>
      <c r="E3" s="124"/>
      <c r="F3" s="124"/>
    </row>
    <row r="4" spans="1:6" ht="13.5" customHeight="1">
      <c r="A4" s="148" t="str">
        <f>"单位名称："&amp;"宜良县耿家营民族中学"</f>
        <v>单位名称：宜良县耿家营民族中学</v>
      </c>
      <c r="B4" s="148" t="s">
        <v>260</v>
      </c>
      <c r="C4" s="181"/>
      <c r="D4" s="30"/>
      <c r="E4" s="30"/>
      <c r="F4" s="52" t="s">
        <v>1</v>
      </c>
    </row>
    <row r="5" spans="1:6" ht="19.5" customHeight="1">
      <c r="A5" s="134" t="s">
        <v>185</v>
      </c>
      <c r="B5" s="179" t="s">
        <v>72</v>
      </c>
      <c r="C5" s="134" t="s">
        <v>73</v>
      </c>
      <c r="D5" s="161" t="s">
        <v>261</v>
      </c>
      <c r="E5" s="132"/>
      <c r="F5" s="133"/>
    </row>
    <row r="6" spans="1:6" ht="18.75" customHeight="1">
      <c r="A6" s="155"/>
      <c r="B6" s="180"/>
      <c r="C6" s="155"/>
      <c r="D6" s="61" t="s">
        <v>55</v>
      </c>
      <c r="E6" s="48" t="s">
        <v>75</v>
      </c>
      <c r="F6" s="61" t="s">
        <v>76</v>
      </c>
    </row>
    <row r="7" spans="1:6" ht="18.75" customHeight="1">
      <c r="A7" s="56">
        <v>1</v>
      </c>
      <c r="B7" s="62" t="s">
        <v>83</v>
      </c>
      <c r="C7" s="56">
        <v>3</v>
      </c>
      <c r="D7" s="33">
        <v>4</v>
      </c>
      <c r="E7" s="33">
        <v>5</v>
      </c>
      <c r="F7" s="33">
        <v>6</v>
      </c>
    </row>
    <row r="8" spans="1:6" ht="21" customHeight="1">
      <c r="A8" s="16"/>
      <c r="B8" s="16"/>
      <c r="C8" s="16"/>
      <c r="D8" s="7"/>
      <c r="E8" s="7"/>
      <c r="F8" s="7"/>
    </row>
    <row r="9" spans="1:6" ht="21" customHeight="1">
      <c r="A9" s="16"/>
      <c r="B9" s="16"/>
      <c r="C9" s="16"/>
      <c r="D9" s="7"/>
      <c r="E9" s="7"/>
      <c r="F9" s="7"/>
    </row>
    <row r="10" spans="1:6" ht="18.75" customHeight="1">
      <c r="A10" s="98" t="s">
        <v>175</v>
      </c>
      <c r="B10" s="98" t="s">
        <v>175</v>
      </c>
      <c r="C10" s="178" t="s">
        <v>175</v>
      </c>
      <c r="D10" s="7"/>
      <c r="E10" s="7"/>
      <c r="F10" s="7"/>
    </row>
    <row r="11" spans="1:6" ht="22.5" customHeight="1">
      <c r="A11" s="235" t="s">
        <v>322</v>
      </c>
    </row>
  </sheetData>
  <mergeCells count="7">
    <mergeCell ref="A3:F3"/>
    <mergeCell ref="A10:C10"/>
    <mergeCell ref="D5:F5"/>
    <mergeCell ref="B5:B6"/>
    <mergeCell ref="C5:C6"/>
    <mergeCell ref="A5:A6"/>
    <mergeCell ref="A4:C4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 pane="bottomLeft" activeCell="C5" sqref="C5:C7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3"/>
      <c r="C2" s="43"/>
      <c r="R2" s="44"/>
      <c r="S2" s="44" t="s">
        <v>262</v>
      </c>
    </row>
    <row r="3" spans="1:19" ht="41.25" customHeight="1">
      <c r="A3" s="186" t="str">
        <f>"2025"&amp;"年部门政府采购预算表"</f>
        <v>2025年部门政府采购预算表</v>
      </c>
      <c r="B3" s="146"/>
      <c r="C3" s="146"/>
      <c r="D3" s="147"/>
      <c r="E3" s="147"/>
      <c r="F3" s="147"/>
      <c r="G3" s="147"/>
      <c r="H3" s="147"/>
      <c r="I3" s="147"/>
      <c r="J3" s="147"/>
      <c r="K3" s="147"/>
      <c r="L3" s="147"/>
      <c r="M3" s="146"/>
      <c r="N3" s="147"/>
      <c r="O3" s="147"/>
      <c r="P3" s="146"/>
      <c r="Q3" s="147"/>
      <c r="R3" s="146"/>
      <c r="S3" s="146"/>
    </row>
    <row r="4" spans="1:19" ht="18.75" customHeight="1">
      <c r="A4" s="139" t="str">
        <f>"单位名称："&amp;"宜良县耿家营民族中学"</f>
        <v>单位名称：宜良县耿家营民族中学</v>
      </c>
      <c r="B4" s="191"/>
      <c r="C4" s="191"/>
      <c r="D4" s="192"/>
      <c r="E4" s="192"/>
      <c r="F4" s="192"/>
      <c r="G4" s="192"/>
      <c r="H4" s="192"/>
      <c r="I4" s="46"/>
      <c r="J4" s="46"/>
      <c r="K4" s="46"/>
      <c r="L4" s="46"/>
      <c r="R4" s="63"/>
      <c r="S4" s="52" t="s">
        <v>1</v>
      </c>
    </row>
    <row r="5" spans="1:19" ht="15.75" customHeight="1">
      <c r="A5" s="168" t="s">
        <v>184</v>
      </c>
      <c r="B5" s="198" t="s">
        <v>185</v>
      </c>
      <c r="C5" s="198" t="s">
        <v>263</v>
      </c>
      <c r="D5" s="187" t="s">
        <v>264</v>
      </c>
      <c r="E5" s="187" t="s">
        <v>265</v>
      </c>
      <c r="F5" s="187" t="s">
        <v>266</v>
      </c>
      <c r="G5" s="187" t="s">
        <v>267</v>
      </c>
      <c r="H5" s="187" t="s">
        <v>268</v>
      </c>
      <c r="I5" s="190" t="s">
        <v>192</v>
      </c>
      <c r="J5" s="190"/>
      <c r="K5" s="190"/>
      <c r="L5" s="190"/>
      <c r="M5" s="159"/>
      <c r="N5" s="190"/>
      <c r="O5" s="190"/>
      <c r="P5" s="156"/>
      <c r="Q5" s="190"/>
      <c r="R5" s="159"/>
      <c r="S5" s="157"/>
    </row>
    <row r="6" spans="1:19" ht="17.25" customHeight="1">
      <c r="A6" s="169"/>
      <c r="B6" s="199"/>
      <c r="C6" s="199"/>
      <c r="D6" s="188"/>
      <c r="E6" s="188"/>
      <c r="F6" s="188"/>
      <c r="G6" s="188"/>
      <c r="H6" s="188"/>
      <c r="I6" s="188" t="s">
        <v>55</v>
      </c>
      <c r="J6" s="188" t="s">
        <v>58</v>
      </c>
      <c r="K6" s="188" t="s">
        <v>269</v>
      </c>
      <c r="L6" s="188" t="s">
        <v>270</v>
      </c>
      <c r="M6" s="193" t="s">
        <v>271</v>
      </c>
      <c r="N6" s="201" t="s">
        <v>272</v>
      </c>
      <c r="O6" s="201"/>
      <c r="P6" s="202"/>
      <c r="Q6" s="201"/>
      <c r="R6" s="203"/>
      <c r="S6" s="200"/>
    </row>
    <row r="7" spans="1:19" ht="54" customHeight="1">
      <c r="A7" s="170"/>
      <c r="B7" s="200"/>
      <c r="C7" s="200"/>
      <c r="D7" s="189"/>
      <c r="E7" s="189"/>
      <c r="F7" s="189"/>
      <c r="G7" s="189"/>
      <c r="H7" s="189"/>
      <c r="I7" s="189"/>
      <c r="J7" s="189" t="s">
        <v>57</v>
      </c>
      <c r="K7" s="189"/>
      <c r="L7" s="189"/>
      <c r="M7" s="194"/>
      <c r="N7" s="65" t="s">
        <v>57</v>
      </c>
      <c r="O7" s="65" t="s">
        <v>64</v>
      </c>
      <c r="P7" s="64" t="s">
        <v>65</v>
      </c>
      <c r="Q7" s="65" t="s">
        <v>66</v>
      </c>
      <c r="R7" s="66" t="s">
        <v>67</v>
      </c>
      <c r="S7" s="64" t="s">
        <v>68</v>
      </c>
    </row>
    <row r="8" spans="1:19" ht="18" customHeight="1">
      <c r="A8" s="67">
        <v>1</v>
      </c>
      <c r="B8" s="67" t="s">
        <v>83</v>
      </c>
      <c r="C8" s="68">
        <v>3</v>
      </c>
      <c r="D8" s="68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</row>
    <row r="9" spans="1:19" ht="21" customHeight="1">
      <c r="A9" s="69"/>
      <c r="B9" s="70"/>
      <c r="C9" s="70"/>
      <c r="D9" s="71"/>
      <c r="E9" s="71"/>
      <c r="F9" s="71"/>
      <c r="G9" s="72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21" customHeight="1">
      <c r="A10" s="195" t="s">
        <v>175</v>
      </c>
      <c r="B10" s="196"/>
      <c r="C10" s="196"/>
      <c r="D10" s="197"/>
      <c r="E10" s="197"/>
      <c r="F10" s="197"/>
      <c r="G10" s="10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21" customHeight="1">
      <c r="A11" s="182" t="s">
        <v>273</v>
      </c>
      <c r="B11" s="183"/>
      <c r="C11" s="183"/>
      <c r="D11" s="182"/>
      <c r="E11" s="182"/>
      <c r="F11" s="182"/>
      <c r="G11" s="18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</row>
    <row r="12" spans="1:19" ht="14.25" customHeight="1">
      <c r="A12" s="235" t="s">
        <v>323</v>
      </c>
    </row>
  </sheetData>
  <mergeCells count="19">
    <mergeCell ref="C5:C7"/>
    <mergeCell ref="B5:B7"/>
    <mergeCell ref="N6:S6"/>
    <mergeCell ref="A11:S11"/>
    <mergeCell ref="A3:S3"/>
    <mergeCell ref="A5:A7"/>
    <mergeCell ref="D5:D7"/>
    <mergeCell ref="E5:E7"/>
    <mergeCell ref="F5:F7"/>
    <mergeCell ref="G5:G7"/>
    <mergeCell ref="H5:H7"/>
    <mergeCell ref="I5:S5"/>
    <mergeCell ref="K6:K7"/>
    <mergeCell ref="L6:L7"/>
    <mergeCell ref="A4:H4"/>
    <mergeCell ref="M6:M7"/>
    <mergeCell ref="I6:I7"/>
    <mergeCell ref="A10:G10"/>
    <mergeCell ref="J6:J7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pane="bottomLeft" activeCell="B5" sqref="B5:B7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73"/>
      <c r="B2" s="43"/>
      <c r="C2" s="43"/>
      <c r="D2" s="43"/>
      <c r="E2" s="43"/>
      <c r="F2" s="43"/>
      <c r="G2" s="43"/>
      <c r="H2" s="73"/>
      <c r="I2" s="73"/>
      <c r="J2" s="73"/>
      <c r="K2" s="73"/>
      <c r="L2" s="73"/>
      <c r="M2" s="73"/>
      <c r="N2" s="74"/>
      <c r="O2" s="73"/>
      <c r="P2" s="73"/>
      <c r="Q2" s="43"/>
      <c r="R2" s="73"/>
      <c r="S2" s="75"/>
      <c r="T2" s="75" t="s">
        <v>274</v>
      </c>
    </row>
    <row r="3" spans="1:20" ht="41.25" customHeight="1">
      <c r="A3" s="204" t="str">
        <f>"2025"&amp;"年部门政府购买服务预算表"</f>
        <v>2025年部门政府购买服务预算表</v>
      </c>
      <c r="B3" s="146"/>
      <c r="C3" s="146"/>
      <c r="D3" s="146"/>
      <c r="E3" s="146"/>
      <c r="F3" s="146"/>
      <c r="G3" s="146"/>
      <c r="H3" s="205"/>
      <c r="I3" s="205"/>
      <c r="J3" s="205"/>
      <c r="K3" s="205"/>
      <c r="L3" s="205"/>
      <c r="M3" s="205"/>
      <c r="N3" s="206"/>
      <c r="O3" s="205"/>
      <c r="P3" s="205"/>
      <c r="Q3" s="146"/>
      <c r="R3" s="205"/>
      <c r="S3" s="206"/>
      <c r="T3" s="146"/>
    </row>
    <row r="4" spans="1:20" ht="22.5" customHeight="1">
      <c r="A4" s="207" t="str">
        <f>"单位名称："&amp;"宜良县耿家营民族中学"</f>
        <v>单位名称：宜良县耿家营民族中学</v>
      </c>
      <c r="B4" s="191"/>
      <c r="C4" s="191"/>
      <c r="D4" s="191"/>
      <c r="E4" s="191"/>
      <c r="F4" s="191"/>
      <c r="G4" s="191"/>
      <c r="H4" s="208"/>
      <c r="I4" s="208"/>
      <c r="J4" s="76"/>
      <c r="K4" s="76"/>
      <c r="L4" s="76"/>
      <c r="M4" s="76"/>
      <c r="N4" s="74"/>
      <c r="O4" s="73"/>
      <c r="P4" s="73"/>
      <c r="Q4" s="43"/>
      <c r="R4" s="73"/>
      <c r="S4" s="77"/>
      <c r="T4" s="75" t="s">
        <v>1</v>
      </c>
    </row>
    <row r="5" spans="1:20" ht="24" customHeight="1">
      <c r="A5" s="168" t="s">
        <v>184</v>
      </c>
      <c r="B5" s="198" t="s">
        <v>185</v>
      </c>
      <c r="C5" s="198" t="s">
        <v>263</v>
      </c>
      <c r="D5" s="198" t="s">
        <v>275</v>
      </c>
      <c r="E5" s="198" t="s">
        <v>276</v>
      </c>
      <c r="F5" s="198" t="s">
        <v>277</v>
      </c>
      <c r="G5" s="198" t="s">
        <v>278</v>
      </c>
      <c r="H5" s="187" t="s">
        <v>279</v>
      </c>
      <c r="I5" s="187" t="s">
        <v>280</v>
      </c>
      <c r="J5" s="190" t="s">
        <v>192</v>
      </c>
      <c r="K5" s="190"/>
      <c r="L5" s="190"/>
      <c r="M5" s="190"/>
      <c r="N5" s="159"/>
      <c r="O5" s="190"/>
      <c r="P5" s="190"/>
      <c r="Q5" s="156"/>
      <c r="R5" s="190"/>
      <c r="S5" s="159"/>
      <c r="T5" s="157"/>
    </row>
    <row r="6" spans="1:20" ht="24" customHeight="1">
      <c r="A6" s="169"/>
      <c r="B6" s="199"/>
      <c r="C6" s="199"/>
      <c r="D6" s="199"/>
      <c r="E6" s="199"/>
      <c r="F6" s="199"/>
      <c r="G6" s="199"/>
      <c r="H6" s="188"/>
      <c r="I6" s="188"/>
      <c r="J6" s="188" t="s">
        <v>55</v>
      </c>
      <c r="K6" s="188" t="s">
        <v>58</v>
      </c>
      <c r="L6" s="188" t="s">
        <v>269</v>
      </c>
      <c r="M6" s="188" t="s">
        <v>270</v>
      </c>
      <c r="N6" s="193" t="s">
        <v>271</v>
      </c>
      <c r="O6" s="201" t="s">
        <v>272</v>
      </c>
      <c r="P6" s="201"/>
      <c r="Q6" s="202"/>
      <c r="R6" s="201"/>
      <c r="S6" s="203"/>
      <c r="T6" s="200"/>
    </row>
    <row r="7" spans="1:20" ht="54" customHeight="1">
      <c r="A7" s="170"/>
      <c r="B7" s="200"/>
      <c r="C7" s="200"/>
      <c r="D7" s="200"/>
      <c r="E7" s="200"/>
      <c r="F7" s="200"/>
      <c r="G7" s="200"/>
      <c r="H7" s="189"/>
      <c r="I7" s="189"/>
      <c r="J7" s="189"/>
      <c r="K7" s="189" t="s">
        <v>57</v>
      </c>
      <c r="L7" s="189"/>
      <c r="M7" s="189"/>
      <c r="N7" s="194"/>
      <c r="O7" s="65" t="s">
        <v>57</v>
      </c>
      <c r="P7" s="65" t="s">
        <v>64</v>
      </c>
      <c r="Q7" s="64" t="s">
        <v>65</v>
      </c>
      <c r="R7" s="65" t="s">
        <v>66</v>
      </c>
      <c r="S7" s="66" t="s">
        <v>67</v>
      </c>
      <c r="T7" s="64" t="s">
        <v>68</v>
      </c>
    </row>
    <row r="8" spans="1:20" ht="17.25" customHeight="1">
      <c r="A8" s="32">
        <v>1</v>
      </c>
      <c r="B8" s="64">
        <v>2</v>
      </c>
      <c r="C8" s="32">
        <v>3</v>
      </c>
      <c r="D8" s="32">
        <v>4</v>
      </c>
      <c r="E8" s="64">
        <v>5</v>
      </c>
      <c r="F8" s="32">
        <v>6</v>
      </c>
      <c r="G8" s="32">
        <v>7</v>
      </c>
      <c r="H8" s="64">
        <v>8</v>
      </c>
      <c r="I8" s="32">
        <v>9</v>
      </c>
      <c r="J8" s="32">
        <v>10</v>
      </c>
      <c r="K8" s="64">
        <v>11</v>
      </c>
      <c r="L8" s="32">
        <v>12</v>
      </c>
      <c r="M8" s="32">
        <v>13</v>
      </c>
      <c r="N8" s="64">
        <v>14</v>
      </c>
      <c r="O8" s="32">
        <v>15</v>
      </c>
      <c r="P8" s="32">
        <v>16</v>
      </c>
      <c r="Q8" s="64">
        <v>17</v>
      </c>
      <c r="R8" s="32">
        <v>18</v>
      </c>
      <c r="S8" s="32">
        <v>19</v>
      </c>
      <c r="T8" s="32">
        <v>20</v>
      </c>
    </row>
    <row r="9" spans="1:20" ht="21" customHeight="1">
      <c r="A9" s="69"/>
      <c r="B9" s="70"/>
      <c r="C9" s="70"/>
      <c r="D9" s="70"/>
      <c r="E9" s="70"/>
      <c r="F9" s="70"/>
      <c r="G9" s="70"/>
      <c r="H9" s="71"/>
      <c r="I9" s="71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21" customHeight="1">
      <c r="A10" s="195" t="s">
        <v>175</v>
      </c>
      <c r="B10" s="196"/>
      <c r="C10" s="196"/>
      <c r="D10" s="196"/>
      <c r="E10" s="196"/>
      <c r="F10" s="196"/>
      <c r="G10" s="196"/>
      <c r="H10" s="197"/>
      <c r="I10" s="10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26.25" customHeight="1">
      <c r="A11" s="235" t="s">
        <v>324</v>
      </c>
    </row>
  </sheetData>
  <mergeCells count="19">
    <mergeCell ref="A10:I10"/>
    <mergeCell ref="K6:K7"/>
    <mergeCell ref="B5:B7"/>
    <mergeCell ref="C5:C7"/>
    <mergeCell ref="F5:F7"/>
    <mergeCell ref="G5:G7"/>
    <mergeCell ref="D5:D7"/>
    <mergeCell ref="E5:E7"/>
    <mergeCell ref="A3:T3"/>
    <mergeCell ref="A5:A7"/>
    <mergeCell ref="H5:H7"/>
    <mergeCell ref="I5:I7"/>
    <mergeCell ref="J5:T5"/>
    <mergeCell ref="L6:L7"/>
    <mergeCell ref="M6:M7"/>
    <mergeCell ref="A4:I4"/>
    <mergeCell ref="N6:N7"/>
    <mergeCell ref="J6:J7"/>
    <mergeCell ref="O6:T6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pane="bottomLeft" activeCell="C11" sqref="C11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28"/>
      <c r="W2" s="44"/>
      <c r="X2" s="44" t="s">
        <v>281</v>
      </c>
    </row>
    <row r="3" spans="1:24" ht="41.25" customHeight="1">
      <c r="A3" s="186" t="str">
        <f>"2025"&amp;"年对下转移支付预算表"</f>
        <v>2025年对下转移支付预算表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6"/>
      <c r="X3" s="146"/>
    </row>
    <row r="4" spans="1:24" ht="18" customHeight="1">
      <c r="A4" s="207" t="str">
        <f>"单位名称："&amp;"宜良县耿家营民族中学"</f>
        <v>单位名称：宜良县耿家营民族中学</v>
      </c>
      <c r="B4" s="208"/>
      <c r="C4" s="208"/>
      <c r="D4" s="209"/>
      <c r="E4" s="210"/>
      <c r="F4" s="210"/>
      <c r="G4" s="210"/>
      <c r="H4" s="210"/>
      <c r="I4" s="210"/>
      <c r="W4" s="63"/>
      <c r="X4" s="63" t="s">
        <v>1</v>
      </c>
    </row>
    <row r="5" spans="1:24" ht="19.5" customHeight="1">
      <c r="A5" s="173" t="s">
        <v>282</v>
      </c>
      <c r="B5" s="161" t="s">
        <v>192</v>
      </c>
      <c r="C5" s="132"/>
      <c r="D5" s="132"/>
      <c r="E5" s="161" t="s">
        <v>283</v>
      </c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56"/>
      <c r="X5" s="157"/>
    </row>
    <row r="6" spans="1:24" ht="40.5" customHeight="1">
      <c r="A6" s="135"/>
      <c r="B6" s="47" t="s">
        <v>55</v>
      </c>
      <c r="C6" s="53" t="s">
        <v>58</v>
      </c>
      <c r="D6" s="78" t="s">
        <v>269</v>
      </c>
      <c r="E6" s="40" t="s">
        <v>284</v>
      </c>
      <c r="F6" s="40" t="s">
        <v>285</v>
      </c>
      <c r="G6" s="40" t="s">
        <v>286</v>
      </c>
      <c r="H6" s="40" t="s">
        <v>287</v>
      </c>
      <c r="I6" s="40" t="s">
        <v>288</v>
      </c>
      <c r="J6" s="40" t="s">
        <v>289</v>
      </c>
      <c r="K6" s="40" t="s">
        <v>290</v>
      </c>
      <c r="L6" s="40" t="s">
        <v>291</v>
      </c>
      <c r="M6" s="40" t="s">
        <v>292</v>
      </c>
      <c r="N6" s="40" t="s">
        <v>293</v>
      </c>
      <c r="O6" s="40" t="s">
        <v>294</v>
      </c>
      <c r="P6" s="40" t="s">
        <v>295</v>
      </c>
      <c r="Q6" s="40" t="s">
        <v>296</v>
      </c>
      <c r="R6" s="40" t="s">
        <v>297</v>
      </c>
      <c r="S6" s="40" t="s">
        <v>298</v>
      </c>
      <c r="T6" s="40" t="s">
        <v>299</v>
      </c>
      <c r="U6" s="40" t="s">
        <v>300</v>
      </c>
      <c r="V6" s="40" t="s">
        <v>301</v>
      </c>
      <c r="W6" s="40" t="s">
        <v>302</v>
      </c>
      <c r="X6" s="79" t="s">
        <v>303</v>
      </c>
    </row>
    <row r="7" spans="1:24" ht="19.5" customHeight="1">
      <c r="A7" s="55">
        <v>1</v>
      </c>
      <c r="B7" s="55">
        <v>2</v>
      </c>
      <c r="C7" s="55">
        <v>3</v>
      </c>
      <c r="D7" s="37">
        <v>4</v>
      </c>
      <c r="E7" s="49">
        <v>5</v>
      </c>
      <c r="F7" s="55">
        <v>6</v>
      </c>
      <c r="G7" s="55">
        <v>7</v>
      </c>
      <c r="H7" s="37">
        <v>8</v>
      </c>
      <c r="I7" s="55">
        <v>9</v>
      </c>
      <c r="J7" s="55">
        <v>10</v>
      </c>
      <c r="K7" s="55">
        <v>11</v>
      </c>
      <c r="L7" s="37">
        <v>12</v>
      </c>
      <c r="M7" s="55">
        <v>13</v>
      </c>
      <c r="N7" s="55">
        <v>14</v>
      </c>
      <c r="O7" s="55">
        <v>15</v>
      </c>
      <c r="P7" s="37">
        <v>16</v>
      </c>
      <c r="Q7" s="55">
        <v>17</v>
      </c>
      <c r="R7" s="55">
        <v>18</v>
      </c>
      <c r="S7" s="55">
        <v>19</v>
      </c>
      <c r="T7" s="37">
        <v>20</v>
      </c>
      <c r="U7" s="37">
        <v>21</v>
      </c>
      <c r="V7" s="37">
        <v>22</v>
      </c>
      <c r="W7" s="49">
        <v>23</v>
      </c>
      <c r="X7" s="49">
        <v>24</v>
      </c>
    </row>
    <row r="8" spans="1:24" ht="19.5" customHeight="1">
      <c r="A8" s="2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9.5" customHeight="1">
      <c r="A9" s="2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23.25" customHeight="1">
      <c r="A10" s="235" t="s">
        <v>325</v>
      </c>
    </row>
  </sheetData>
  <mergeCells count="5">
    <mergeCell ref="A3:X3"/>
    <mergeCell ref="A5:A6"/>
    <mergeCell ref="B5:D5"/>
    <mergeCell ref="A4:I4"/>
    <mergeCell ref="E5:X5"/>
  </mergeCells>
  <phoneticPr fontId="16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C8" sqref="C8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44" t="s">
        <v>304</v>
      </c>
    </row>
    <row r="3" spans="1:10" ht="41.25" customHeight="1">
      <c r="A3" s="211" t="str">
        <f>"2025"&amp;"年对下转移支付绩效目标表"</f>
        <v>2025年对下转移支付绩效目标表</v>
      </c>
      <c r="B3" s="147"/>
      <c r="C3" s="147"/>
      <c r="D3" s="147"/>
      <c r="E3" s="147"/>
      <c r="F3" s="146"/>
      <c r="G3" s="147"/>
      <c r="H3" s="146"/>
      <c r="I3" s="146"/>
      <c r="J3" s="147"/>
    </row>
    <row r="4" spans="1:10" ht="17.25" customHeight="1">
      <c r="A4" s="148" t="str">
        <f>"单位名称："&amp;"宜良县耿家营民族中学"</f>
        <v>单位名称：宜良县耿家营民族中学</v>
      </c>
      <c r="B4" s="88"/>
      <c r="C4" s="88"/>
      <c r="D4" s="88"/>
      <c r="E4" s="88"/>
      <c r="F4" s="88"/>
      <c r="G4" s="88"/>
      <c r="H4" s="88"/>
    </row>
    <row r="5" spans="1:10" ht="44.25" customHeight="1">
      <c r="A5" s="54" t="s">
        <v>282</v>
      </c>
      <c r="B5" s="54" t="s">
        <v>249</v>
      </c>
      <c r="C5" s="54" t="s">
        <v>250</v>
      </c>
      <c r="D5" s="54" t="s">
        <v>251</v>
      </c>
      <c r="E5" s="54" t="s">
        <v>252</v>
      </c>
      <c r="F5" s="56" t="s">
        <v>253</v>
      </c>
      <c r="G5" s="54" t="s">
        <v>254</v>
      </c>
      <c r="H5" s="56" t="s">
        <v>255</v>
      </c>
      <c r="I5" s="56" t="s">
        <v>256</v>
      </c>
      <c r="J5" s="54" t="s">
        <v>257</v>
      </c>
    </row>
    <row r="6" spans="1:10" ht="14.25" customHeight="1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6">
        <v>6</v>
      </c>
      <c r="G6" s="54">
        <v>7</v>
      </c>
      <c r="H6" s="56">
        <v>8</v>
      </c>
      <c r="I6" s="56">
        <v>9</v>
      </c>
      <c r="J6" s="54">
        <v>10</v>
      </c>
    </row>
    <row r="7" spans="1:10" ht="42" customHeight="1">
      <c r="A7" s="25"/>
      <c r="B7" s="24"/>
      <c r="C7" s="24"/>
      <c r="D7" s="24"/>
      <c r="E7" s="58"/>
      <c r="F7" s="14"/>
      <c r="G7" s="58"/>
      <c r="H7" s="14"/>
      <c r="I7" s="14"/>
      <c r="J7" s="58"/>
    </row>
    <row r="8" spans="1:10" ht="42" customHeight="1">
      <c r="A8" s="25"/>
      <c r="B8" s="16"/>
      <c r="C8" s="16"/>
      <c r="D8" s="16"/>
      <c r="E8" s="25"/>
      <c r="F8" s="16"/>
      <c r="G8" s="25"/>
      <c r="H8" s="16"/>
      <c r="I8" s="16"/>
      <c r="J8" s="25"/>
    </row>
    <row r="9" spans="1:10" ht="20.25" customHeight="1">
      <c r="A9" s="235" t="s">
        <v>326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C8" sqref="C8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16" t="s">
        <v>305</v>
      </c>
      <c r="B2" s="217"/>
      <c r="C2" s="217"/>
      <c r="D2" s="218"/>
      <c r="E2" s="218"/>
      <c r="F2" s="218"/>
      <c r="G2" s="217"/>
      <c r="H2" s="217"/>
      <c r="I2" s="218"/>
    </row>
    <row r="3" spans="1:9" ht="41.25" customHeight="1">
      <c r="A3" s="94" t="str">
        <f>"2025"&amp;"年新增资产配置预算表"</f>
        <v>2025年新增资产配置预算表</v>
      </c>
      <c r="B3" s="138"/>
      <c r="C3" s="138"/>
      <c r="D3" s="137"/>
      <c r="E3" s="137"/>
      <c r="F3" s="137"/>
      <c r="G3" s="138"/>
      <c r="H3" s="138"/>
      <c r="I3" s="137"/>
    </row>
    <row r="4" spans="1:9" ht="14.25" customHeight="1">
      <c r="A4" s="89" t="str">
        <f>"单位名称："&amp;"宜良县耿家营民族中学"</f>
        <v>单位名称：宜良县耿家营民族中学</v>
      </c>
      <c r="B4" s="219"/>
      <c r="C4" s="219"/>
      <c r="D4" s="2"/>
      <c r="F4" s="38"/>
      <c r="G4" s="23"/>
      <c r="H4" s="23"/>
      <c r="I4" s="3" t="s">
        <v>1</v>
      </c>
    </row>
    <row r="5" spans="1:9" ht="28.5" customHeight="1">
      <c r="A5" s="141" t="s">
        <v>184</v>
      </c>
      <c r="B5" s="144" t="s">
        <v>185</v>
      </c>
      <c r="C5" s="95" t="s">
        <v>306</v>
      </c>
      <c r="D5" s="141" t="s">
        <v>307</v>
      </c>
      <c r="E5" s="141" t="s">
        <v>308</v>
      </c>
      <c r="F5" s="141" t="s">
        <v>309</v>
      </c>
      <c r="G5" s="144" t="s">
        <v>310</v>
      </c>
      <c r="H5" s="220"/>
      <c r="I5" s="141"/>
    </row>
    <row r="6" spans="1:9" ht="21" customHeight="1">
      <c r="A6" s="95"/>
      <c r="B6" s="145"/>
      <c r="C6" s="145"/>
      <c r="D6" s="143"/>
      <c r="E6" s="145"/>
      <c r="F6" s="145"/>
      <c r="G6" s="40" t="s">
        <v>267</v>
      </c>
      <c r="H6" s="40" t="s">
        <v>311</v>
      </c>
      <c r="I6" s="40" t="s">
        <v>312</v>
      </c>
    </row>
    <row r="7" spans="1:9" ht="17.25" customHeight="1">
      <c r="A7" s="18" t="s">
        <v>82</v>
      </c>
      <c r="B7" s="80" t="s">
        <v>83</v>
      </c>
      <c r="C7" s="18" t="s">
        <v>84</v>
      </c>
      <c r="D7" s="58" t="s">
        <v>85</v>
      </c>
      <c r="E7" s="18" t="s">
        <v>86</v>
      </c>
      <c r="F7" s="80" t="s">
        <v>87</v>
      </c>
      <c r="G7" s="19" t="s">
        <v>88</v>
      </c>
      <c r="H7" s="58" t="s">
        <v>89</v>
      </c>
      <c r="I7" s="58">
        <v>9</v>
      </c>
    </row>
    <row r="8" spans="1:9" ht="19.5" customHeight="1">
      <c r="A8" s="20"/>
      <c r="B8" s="9"/>
      <c r="C8" s="9"/>
      <c r="D8" s="25"/>
      <c r="E8" s="16"/>
      <c r="F8" s="19"/>
      <c r="G8" s="81"/>
      <c r="H8" s="82"/>
      <c r="I8" s="82"/>
    </row>
    <row r="9" spans="1:9" ht="19.5" customHeight="1">
      <c r="A9" s="212" t="s">
        <v>55</v>
      </c>
      <c r="B9" s="213"/>
      <c r="C9" s="213"/>
      <c r="D9" s="214"/>
      <c r="E9" s="215"/>
      <c r="F9" s="215"/>
      <c r="G9" s="81"/>
      <c r="H9" s="82"/>
      <c r="I9" s="82"/>
    </row>
    <row r="10" spans="1:9" ht="21" customHeight="1">
      <c r="A10" s="235" t="s">
        <v>327</v>
      </c>
    </row>
  </sheetData>
  <mergeCells count="11">
    <mergeCell ref="A9:F9"/>
    <mergeCell ref="B5:B6"/>
    <mergeCell ref="A2:I2"/>
    <mergeCell ref="A3:I3"/>
    <mergeCell ref="A4:C4"/>
    <mergeCell ref="G5:I5"/>
    <mergeCell ref="F5:F6"/>
    <mergeCell ref="E5:E6"/>
    <mergeCell ref="D5:D6"/>
    <mergeCell ref="C5:C6"/>
    <mergeCell ref="A5:A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C5" sqref="C5:C7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51"/>
      <c r="E2" s="51"/>
      <c r="F2" s="51"/>
      <c r="G2" s="51"/>
      <c r="K2" s="44" t="s">
        <v>313</v>
      </c>
    </row>
    <row r="3" spans="1:11" ht="41.25" customHeight="1">
      <c r="A3" s="221" t="str">
        <f>"2025"&amp;"年上级转移支付补助项目支出预算表"</f>
        <v>2025年上级转移支付补助项目支出预算表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1" ht="13.5" customHeight="1">
      <c r="A4" s="148" t="str">
        <f>"单位名称："&amp;"宜良县耿家营民族中学"</f>
        <v>单位名称：宜良县耿家营民族中学</v>
      </c>
      <c r="B4" s="149"/>
      <c r="C4" s="149"/>
      <c r="D4" s="149"/>
      <c r="E4" s="149"/>
      <c r="F4" s="149"/>
      <c r="G4" s="149"/>
      <c r="H4" s="46"/>
      <c r="I4" s="46"/>
      <c r="J4" s="46"/>
      <c r="K4" s="63" t="s">
        <v>1</v>
      </c>
    </row>
    <row r="5" spans="1:11" ht="21.75" customHeight="1">
      <c r="A5" s="151" t="s">
        <v>242</v>
      </c>
      <c r="B5" s="151" t="s">
        <v>187</v>
      </c>
      <c r="C5" s="151" t="s">
        <v>243</v>
      </c>
      <c r="D5" s="168" t="s">
        <v>188</v>
      </c>
      <c r="E5" s="168" t="s">
        <v>189</v>
      </c>
      <c r="F5" s="168" t="s">
        <v>244</v>
      </c>
      <c r="G5" s="168" t="s">
        <v>245</v>
      </c>
      <c r="H5" s="173" t="s">
        <v>55</v>
      </c>
      <c r="I5" s="161" t="s">
        <v>314</v>
      </c>
      <c r="J5" s="132"/>
      <c r="K5" s="133"/>
    </row>
    <row r="6" spans="1:11" ht="21.75" customHeight="1">
      <c r="A6" s="152"/>
      <c r="B6" s="152"/>
      <c r="C6" s="152"/>
      <c r="D6" s="169"/>
      <c r="E6" s="169"/>
      <c r="F6" s="169"/>
      <c r="G6" s="169"/>
      <c r="H6" s="153"/>
      <c r="I6" s="168" t="s">
        <v>58</v>
      </c>
      <c r="J6" s="168" t="s">
        <v>59</v>
      </c>
      <c r="K6" s="168" t="s">
        <v>60</v>
      </c>
    </row>
    <row r="7" spans="1:11" ht="40.5" customHeight="1">
      <c r="A7" s="158"/>
      <c r="B7" s="158"/>
      <c r="C7" s="158"/>
      <c r="D7" s="170"/>
      <c r="E7" s="170"/>
      <c r="F7" s="170"/>
      <c r="G7" s="170"/>
      <c r="H7" s="135"/>
      <c r="I7" s="170" t="s">
        <v>57</v>
      </c>
      <c r="J7" s="170"/>
      <c r="K7" s="170"/>
    </row>
    <row r="8" spans="1:11" ht="15" customHeight="1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49">
        <v>10</v>
      </c>
      <c r="K8" s="49">
        <v>11</v>
      </c>
    </row>
    <row r="9" spans="1:11" ht="18.75" customHeight="1">
      <c r="A9" s="25"/>
      <c r="B9" s="16"/>
      <c r="C9" s="25"/>
      <c r="D9" s="25"/>
      <c r="E9" s="25"/>
      <c r="F9" s="25"/>
      <c r="G9" s="25"/>
      <c r="H9" s="83"/>
      <c r="I9" s="84"/>
      <c r="J9" s="84"/>
      <c r="K9" s="83"/>
    </row>
    <row r="10" spans="1:11" ht="18.75" customHeight="1">
      <c r="A10" s="9"/>
      <c r="B10" s="16"/>
      <c r="C10" s="16"/>
      <c r="D10" s="16"/>
      <c r="E10" s="16"/>
      <c r="F10" s="16"/>
      <c r="G10" s="16"/>
      <c r="H10" s="85"/>
      <c r="I10" s="85"/>
      <c r="J10" s="85"/>
      <c r="K10" s="83"/>
    </row>
    <row r="11" spans="1:11" ht="18.75" customHeight="1">
      <c r="A11" s="164" t="s">
        <v>175</v>
      </c>
      <c r="B11" s="165"/>
      <c r="C11" s="165"/>
      <c r="D11" s="165"/>
      <c r="E11" s="165"/>
      <c r="F11" s="165"/>
      <c r="G11" s="113"/>
      <c r="H11" s="85"/>
      <c r="I11" s="85"/>
      <c r="J11" s="85"/>
      <c r="K11" s="83"/>
    </row>
    <row r="12" spans="1:11" ht="18" customHeight="1">
      <c r="A12" s="235" t="s">
        <v>328</v>
      </c>
    </row>
  </sheetData>
  <mergeCells count="15"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 pane="bottomLeft" activeCell="C12" sqref="C12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51"/>
      <c r="G2" s="44" t="s">
        <v>315</v>
      </c>
    </row>
    <row r="3" spans="1:7" ht="41.25" customHeight="1">
      <c r="A3" s="147" t="str">
        <f>"2025"&amp;"年部门项目中期规划预算表"</f>
        <v>2025年部门项目中期规划预算表</v>
      </c>
      <c r="B3" s="147"/>
      <c r="C3" s="147"/>
      <c r="D3" s="147"/>
      <c r="E3" s="147"/>
      <c r="F3" s="147"/>
      <c r="G3" s="147"/>
    </row>
    <row r="4" spans="1:7" ht="13.5" customHeight="1">
      <c r="A4" s="148" t="str">
        <f>"单位名称："&amp;"宜良县耿家营民族中学"</f>
        <v>单位名称：宜良县耿家营民族中学</v>
      </c>
      <c r="B4" s="149"/>
      <c r="C4" s="149"/>
      <c r="D4" s="149"/>
      <c r="E4" s="46"/>
      <c r="F4" s="46"/>
      <c r="G4" s="63" t="s">
        <v>1</v>
      </c>
    </row>
    <row r="5" spans="1:7" ht="21.75" customHeight="1">
      <c r="A5" s="151" t="s">
        <v>243</v>
      </c>
      <c r="B5" s="151" t="s">
        <v>242</v>
      </c>
      <c r="C5" s="151" t="s">
        <v>187</v>
      </c>
      <c r="D5" s="168" t="s">
        <v>316</v>
      </c>
      <c r="E5" s="161" t="s">
        <v>58</v>
      </c>
      <c r="F5" s="132"/>
      <c r="G5" s="133"/>
    </row>
    <row r="6" spans="1:7" ht="21.75" customHeight="1">
      <c r="A6" s="152"/>
      <c r="B6" s="152"/>
      <c r="C6" s="152"/>
      <c r="D6" s="169"/>
      <c r="E6" s="222" t="str">
        <f>"2025"&amp;"年"</f>
        <v>2025年</v>
      </c>
      <c r="F6" s="168" t="str">
        <f>("2025"+1)&amp;"年"</f>
        <v>2026年</v>
      </c>
      <c r="G6" s="168" t="str">
        <f>("2025"+2)&amp;"年"</f>
        <v>2027年</v>
      </c>
    </row>
    <row r="7" spans="1:7" ht="40.5" customHeight="1">
      <c r="A7" s="158"/>
      <c r="B7" s="158"/>
      <c r="C7" s="158"/>
      <c r="D7" s="170"/>
      <c r="E7" s="135"/>
      <c r="F7" s="170" t="s">
        <v>57</v>
      </c>
      <c r="G7" s="170"/>
    </row>
    <row r="8" spans="1:7" ht="15" customHeight="1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</row>
    <row r="9" spans="1:7" ht="17.25" customHeight="1">
      <c r="A9" s="16"/>
      <c r="B9" s="86"/>
      <c r="C9" s="86"/>
      <c r="D9" s="16"/>
      <c r="E9" s="85"/>
      <c r="F9" s="85"/>
      <c r="G9" s="85"/>
    </row>
    <row r="10" spans="1:7" ht="18.75" customHeight="1">
      <c r="A10" s="16"/>
      <c r="B10" s="16"/>
      <c r="C10" s="16"/>
      <c r="D10" s="16"/>
      <c r="E10" s="85"/>
      <c r="F10" s="85"/>
      <c r="G10" s="85"/>
    </row>
    <row r="11" spans="1:7" ht="18.75" customHeight="1">
      <c r="A11" s="223" t="s">
        <v>55</v>
      </c>
      <c r="B11" s="224" t="s">
        <v>317</v>
      </c>
      <c r="C11" s="224"/>
      <c r="D11" s="225"/>
      <c r="E11" s="85"/>
      <c r="F11" s="85"/>
      <c r="G11" s="85"/>
    </row>
    <row r="12" spans="1:7" ht="18" customHeight="1">
      <c r="A12" s="235" t="s">
        <v>329</v>
      </c>
    </row>
  </sheetData>
  <mergeCells count="11">
    <mergeCell ref="A11:D11"/>
    <mergeCell ref="B5:B7"/>
    <mergeCell ref="C5:C7"/>
    <mergeCell ref="A5:A7"/>
    <mergeCell ref="G6:G7"/>
    <mergeCell ref="D5:D7"/>
    <mergeCell ref="A3:G3"/>
    <mergeCell ref="A4:D4"/>
    <mergeCell ref="F6:F7"/>
    <mergeCell ref="E6:E7"/>
    <mergeCell ref="E5:G5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93" t="s">
        <v>52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41.25" customHeight="1">
      <c r="A3" s="94" t="str">
        <f>"2025"&amp;"年部门收入预算表"</f>
        <v>2025年部门收入预算表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17.25" customHeight="1">
      <c r="A4" s="89" t="str">
        <f>"单位名称："&amp;"宜良县耿家营民族中学"</f>
        <v>单位名称：宜良县耿家营民族中学</v>
      </c>
      <c r="B4" s="88"/>
      <c r="S4" s="2" t="s">
        <v>1</v>
      </c>
    </row>
    <row r="5" spans="1:19" ht="21.75" customHeight="1">
      <c r="A5" s="100" t="s">
        <v>53</v>
      </c>
      <c r="B5" s="103" t="s">
        <v>54</v>
      </c>
      <c r="C5" s="103" t="s">
        <v>55</v>
      </c>
      <c r="D5" s="97" t="s">
        <v>56</v>
      </c>
      <c r="E5" s="97"/>
      <c r="F5" s="97"/>
      <c r="G5" s="97"/>
      <c r="H5" s="97"/>
      <c r="I5" s="98"/>
      <c r="J5" s="97"/>
      <c r="K5" s="97"/>
      <c r="L5" s="97"/>
      <c r="M5" s="97"/>
      <c r="N5" s="99"/>
      <c r="O5" s="97" t="s">
        <v>45</v>
      </c>
      <c r="P5" s="97"/>
      <c r="Q5" s="97"/>
      <c r="R5" s="97"/>
      <c r="S5" s="99"/>
    </row>
    <row r="6" spans="1:19" ht="27" customHeight="1">
      <c r="A6" s="101"/>
      <c r="B6" s="104"/>
      <c r="C6" s="104"/>
      <c r="D6" s="104" t="s">
        <v>57</v>
      </c>
      <c r="E6" s="104" t="s">
        <v>58</v>
      </c>
      <c r="F6" s="104" t="s">
        <v>59</v>
      </c>
      <c r="G6" s="104" t="s">
        <v>60</v>
      </c>
      <c r="H6" s="104" t="s">
        <v>61</v>
      </c>
      <c r="I6" s="107" t="s">
        <v>62</v>
      </c>
      <c r="J6" s="108"/>
      <c r="K6" s="108"/>
      <c r="L6" s="108"/>
      <c r="M6" s="108"/>
      <c r="N6" s="109"/>
      <c r="O6" s="104" t="s">
        <v>57</v>
      </c>
      <c r="P6" s="104" t="s">
        <v>58</v>
      </c>
      <c r="Q6" s="104" t="s">
        <v>59</v>
      </c>
      <c r="R6" s="104" t="s">
        <v>60</v>
      </c>
      <c r="S6" s="104" t="s">
        <v>63</v>
      </c>
    </row>
    <row r="7" spans="1:19" ht="30" customHeight="1">
      <c r="A7" s="102"/>
      <c r="B7" s="105"/>
      <c r="C7" s="106"/>
      <c r="D7" s="106"/>
      <c r="E7" s="106"/>
      <c r="F7" s="106"/>
      <c r="G7" s="106"/>
      <c r="H7" s="106"/>
      <c r="I7" s="14" t="s">
        <v>57</v>
      </c>
      <c r="J7" s="13" t="s">
        <v>64</v>
      </c>
      <c r="K7" s="13" t="s">
        <v>65</v>
      </c>
      <c r="L7" s="13" t="s">
        <v>66</v>
      </c>
      <c r="M7" s="13" t="s">
        <v>67</v>
      </c>
      <c r="N7" s="13" t="s">
        <v>68</v>
      </c>
      <c r="O7" s="110"/>
      <c r="P7" s="110"/>
      <c r="Q7" s="110"/>
      <c r="R7" s="110"/>
      <c r="S7" s="106"/>
    </row>
    <row r="8" spans="1:19" ht="15" customHeigh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4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spans="1:19" ht="18" customHeight="1">
      <c r="A9" s="16" t="s">
        <v>69</v>
      </c>
      <c r="B9" s="16" t="s">
        <v>70</v>
      </c>
      <c r="C9" s="7">
        <v>11376098.810000001</v>
      </c>
      <c r="D9" s="7">
        <v>11376098.810000001</v>
      </c>
      <c r="E9" s="7">
        <v>11376098.810000001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18" customHeight="1">
      <c r="A10" s="95" t="s">
        <v>55</v>
      </c>
      <c r="B10" s="96"/>
      <c r="C10" s="7">
        <v>11376098.810000001</v>
      </c>
      <c r="D10" s="7">
        <v>11376098.810000001</v>
      </c>
      <c r="E10" s="7">
        <v>11376098.810000001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</sheetData>
  <mergeCells count="20">
    <mergeCell ref="O6:O7"/>
    <mergeCell ref="P6:P7"/>
    <mergeCell ref="Q6:Q7"/>
    <mergeCell ref="R6:R7"/>
    <mergeCell ref="A2:S2"/>
    <mergeCell ref="A3:S3"/>
    <mergeCell ref="A4:B4"/>
    <mergeCell ref="A10:B10"/>
    <mergeCell ref="D5:N5"/>
    <mergeCell ref="O5:S5"/>
    <mergeCell ref="A5:A7"/>
    <mergeCell ref="B5:B7"/>
    <mergeCell ref="C5:C7"/>
    <mergeCell ref="D6:D7"/>
    <mergeCell ref="E6:E7"/>
    <mergeCell ref="F6:F7"/>
    <mergeCell ref="G6:G7"/>
    <mergeCell ref="H6:H7"/>
    <mergeCell ref="I6:N6"/>
    <mergeCell ref="S6:S7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28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11" t="s">
        <v>71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41.25" customHeight="1">
      <c r="A3" s="94" t="str">
        <f>"2025"&amp;"年部门支出预算表"</f>
        <v>2025年部门支出预算表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ht="17.25" customHeight="1">
      <c r="A4" s="89" t="str">
        <f>"单位名称："&amp;"宜良县耿家营民族中学"</f>
        <v>单位名称：宜良县耿家营民族中学</v>
      </c>
      <c r="B4" s="88"/>
      <c r="O4" s="2" t="s">
        <v>1</v>
      </c>
    </row>
    <row r="5" spans="1:15" ht="27" customHeight="1">
      <c r="A5" s="117" t="s">
        <v>72</v>
      </c>
      <c r="B5" s="117" t="s">
        <v>73</v>
      </c>
      <c r="C5" s="117" t="s">
        <v>55</v>
      </c>
      <c r="D5" s="119" t="s">
        <v>58</v>
      </c>
      <c r="E5" s="120"/>
      <c r="F5" s="123"/>
      <c r="G5" s="114" t="s">
        <v>59</v>
      </c>
      <c r="H5" s="114" t="s">
        <v>60</v>
      </c>
      <c r="I5" s="114" t="s">
        <v>74</v>
      </c>
      <c r="J5" s="119" t="s">
        <v>62</v>
      </c>
      <c r="K5" s="120"/>
      <c r="L5" s="120"/>
      <c r="M5" s="120"/>
      <c r="N5" s="121"/>
      <c r="O5" s="122"/>
    </row>
    <row r="6" spans="1:15" ht="42" customHeight="1">
      <c r="A6" s="118"/>
      <c r="B6" s="118"/>
      <c r="C6" s="115"/>
      <c r="D6" s="17" t="s">
        <v>57</v>
      </c>
      <c r="E6" s="17" t="s">
        <v>75</v>
      </c>
      <c r="F6" s="17" t="s">
        <v>76</v>
      </c>
      <c r="G6" s="115"/>
      <c r="H6" s="115"/>
      <c r="I6" s="116"/>
      <c r="J6" s="17" t="s">
        <v>57</v>
      </c>
      <c r="K6" s="5" t="s">
        <v>77</v>
      </c>
      <c r="L6" s="5" t="s">
        <v>78</v>
      </c>
      <c r="M6" s="5" t="s">
        <v>79</v>
      </c>
      <c r="N6" s="5" t="s">
        <v>80</v>
      </c>
      <c r="O6" s="5" t="s">
        <v>81</v>
      </c>
    </row>
    <row r="7" spans="1:15" ht="18" customHeight="1">
      <c r="A7" s="18" t="s">
        <v>82</v>
      </c>
      <c r="B7" s="18" t="s">
        <v>83</v>
      </c>
      <c r="C7" s="18" t="s">
        <v>84</v>
      </c>
      <c r="D7" s="19" t="s">
        <v>85</v>
      </c>
      <c r="E7" s="19" t="s">
        <v>86</v>
      </c>
      <c r="F7" s="19" t="s">
        <v>87</v>
      </c>
      <c r="G7" s="19" t="s">
        <v>88</v>
      </c>
      <c r="H7" s="19" t="s">
        <v>89</v>
      </c>
      <c r="I7" s="19" t="s">
        <v>90</v>
      </c>
      <c r="J7" s="19" t="s">
        <v>91</v>
      </c>
      <c r="K7" s="19" t="s">
        <v>92</v>
      </c>
      <c r="L7" s="19" t="s">
        <v>93</v>
      </c>
      <c r="M7" s="19" t="s">
        <v>94</v>
      </c>
      <c r="N7" s="18" t="s">
        <v>95</v>
      </c>
      <c r="O7" s="19" t="s">
        <v>96</v>
      </c>
    </row>
    <row r="8" spans="1:15" ht="21" customHeight="1">
      <c r="A8" s="20" t="s">
        <v>97</v>
      </c>
      <c r="B8" s="20" t="s">
        <v>98</v>
      </c>
      <c r="C8" s="7">
        <v>7825954.2000000002</v>
      </c>
      <c r="D8" s="7">
        <v>7825954.2000000002</v>
      </c>
      <c r="E8" s="7">
        <v>7825954.2000000002</v>
      </c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21" customHeight="1">
      <c r="A9" s="21" t="s">
        <v>99</v>
      </c>
      <c r="B9" s="21" t="s">
        <v>100</v>
      </c>
      <c r="C9" s="7">
        <v>7825186.2000000002</v>
      </c>
      <c r="D9" s="7">
        <v>7825186.2000000002</v>
      </c>
      <c r="E9" s="7">
        <v>7825186.2000000002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21" customHeight="1">
      <c r="A10" s="22" t="s">
        <v>101</v>
      </c>
      <c r="B10" s="22" t="s">
        <v>102</v>
      </c>
      <c r="C10" s="7">
        <v>3652350.2</v>
      </c>
      <c r="D10" s="7">
        <v>3652350.2</v>
      </c>
      <c r="E10" s="7">
        <v>3652350.2</v>
      </c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21" customHeight="1">
      <c r="A11" s="22" t="s">
        <v>103</v>
      </c>
      <c r="B11" s="22" t="s">
        <v>104</v>
      </c>
      <c r="C11" s="7">
        <v>4172836</v>
      </c>
      <c r="D11" s="7">
        <v>4172836</v>
      </c>
      <c r="E11" s="7">
        <v>4172836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21" customHeight="1">
      <c r="A12" s="21" t="s">
        <v>105</v>
      </c>
      <c r="B12" s="21" t="s">
        <v>106</v>
      </c>
      <c r="C12" s="7">
        <v>768</v>
      </c>
      <c r="D12" s="7">
        <v>768</v>
      </c>
      <c r="E12" s="7">
        <v>768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21" customHeight="1">
      <c r="A13" s="22" t="s">
        <v>107</v>
      </c>
      <c r="B13" s="22" t="s">
        <v>108</v>
      </c>
      <c r="C13" s="7">
        <v>768</v>
      </c>
      <c r="D13" s="7">
        <v>768</v>
      </c>
      <c r="E13" s="7">
        <v>768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21" customHeight="1">
      <c r="A14" s="20" t="s">
        <v>109</v>
      </c>
      <c r="B14" s="20" t="s">
        <v>110</v>
      </c>
      <c r="C14" s="7">
        <v>1668257.43</v>
      </c>
      <c r="D14" s="7">
        <v>1668257.43</v>
      </c>
      <c r="E14" s="7">
        <v>1668257.43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21" customHeight="1">
      <c r="A15" s="21" t="s">
        <v>111</v>
      </c>
      <c r="B15" s="21" t="s">
        <v>112</v>
      </c>
      <c r="C15" s="7">
        <v>1625261.43</v>
      </c>
      <c r="D15" s="7">
        <v>1625261.43</v>
      </c>
      <c r="E15" s="7">
        <v>1625261.43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21" customHeight="1">
      <c r="A16" s="22" t="s">
        <v>113</v>
      </c>
      <c r="B16" s="22" t="s">
        <v>114</v>
      </c>
      <c r="C16" s="7">
        <v>576000</v>
      </c>
      <c r="D16" s="7">
        <v>576000</v>
      </c>
      <c r="E16" s="7">
        <v>576000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1" customHeight="1">
      <c r="A17" s="22" t="s">
        <v>115</v>
      </c>
      <c r="B17" s="22" t="s">
        <v>116</v>
      </c>
      <c r="C17" s="7">
        <v>1049261.43</v>
      </c>
      <c r="D17" s="7">
        <v>1049261.43</v>
      </c>
      <c r="E17" s="7">
        <v>1049261.43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21" customHeight="1">
      <c r="A18" s="21" t="s">
        <v>117</v>
      </c>
      <c r="B18" s="21" t="s">
        <v>118</v>
      </c>
      <c r="C18" s="7">
        <v>42996</v>
      </c>
      <c r="D18" s="7">
        <v>42996</v>
      </c>
      <c r="E18" s="7">
        <v>42996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21" customHeight="1">
      <c r="A19" s="22" t="s">
        <v>119</v>
      </c>
      <c r="B19" s="22" t="s">
        <v>120</v>
      </c>
      <c r="C19" s="7">
        <v>42996</v>
      </c>
      <c r="D19" s="7">
        <v>42996</v>
      </c>
      <c r="E19" s="7">
        <v>42996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21" customHeight="1">
      <c r="A20" s="20" t="s">
        <v>121</v>
      </c>
      <c r="B20" s="20" t="s">
        <v>122</v>
      </c>
      <c r="C20" s="7">
        <v>1094964.18</v>
      </c>
      <c r="D20" s="7">
        <v>1094964.18</v>
      </c>
      <c r="E20" s="7">
        <v>1094964.18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21" customHeight="1">
      <c r="A21" s="21" t="s">
        <v>123</v>
      </c>
      <c r="B21" s="21" t="s">
        <v>124</v>
      </c>
      <c r="C21" s="7">
        <v>1094964.18</v>
      </c>
      <c r="D21" s="7">
        <v>1094964.18</v>
      </c>
      <c r="E21" s="7">
        <v>1094964.18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21" customHeight="1">
      <c r="A22" s="22" t="s">
        <v>125</v>
      </c>
      <c r="B22" s="22" t="s">
        <v>126</v>
      </c>
      <c r="C22" s="7">
        <v>567704.82999999996</v>
      </c>
      <c r="D22" s="7">
        <v>567704.82999999996</v>
      </c>
      <c r="E22" s="7">
        <v>567704.82999999996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>
      <c r="A23" s="22" t="s">
        <v>127</v>
      </c>
      <c r="B23" s="22" t="s">
        <v>128</v>
      </c>
      <c r="C23" s="7">
        <v>502619.35</v>
      </c>
      <c r="D23" s="7">
        <v>502619.35</v>
      </c>
      <c r="E23" s="7">
        <v>502619.35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21" customHeight="1">
      <c r="A24" s="22" t="s">
        <v>129</v>
      </c>
      <c r="B24" s="22" t="s">
        <v>130</v>
      </c>
      <c r="C24" s="7">
        <v>24640</v>
      </c>
      <c r="D24" s="7">
        <v>24640</v>
      </c>
      <c r="E24" s="7">
        <v>24640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1" customHeight="1">
      <c r="A25" s="20" t="s">
        <v>131</v>
      </c>
      <c r="B25" s="20" t="s">
        <v>132</v>
      </c>
      <c r="C25" s="7">
        <v>786923</v>
      </c>
      <c r="D25" s="7">
        <v>786923</v>
      </c>
      <c r="E25" s="7">
        <v>786923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21" customHeight="1">
      <c r="A26" s="21" t="s">
        <v>133</v>
      </c>
      <c r="B26" s="21" t="s">
        <v>134</v>
      </c>
      <c r="C26" s="7">
        <v>786923</v>
      </c>
      <c r="D26" s="7">
        <v>786923</v>
      </c>
      <c r="E26" s="7">
        <v>786923</v>
      </c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21" customHeight="1">
      <c r="A27" s="22" t="s">
        <v>135</v>
      </c>
      <c r="B27" s="22" t="s">
        <v>136</v>
      </c>
      <c r="C27" s="7">
        <v>786923</v>
      </c>
      <c r="D27" s="7">
        <v>786923</v>
      </c>
      <c r="E27" s="7">
        <v>786923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21" customHeight="1">
      <c r="A28" s="112" t="s">
        <v>55</v>
      </c>
      <c r="B28" s="113"/>
      <c r="C28" s="7">
        <v>11376098.810000001</v>
      </c>
      <c r="D28" s="7">
        <v>11376098.810000001</v>
      </c>
      <c r="E28" s="7">
        <v>11376098.810000001</v>
      </c>
      <c r="F28" s="7"/>
      <c r="G28" s="7"/>
      <c r="H28" s="7"/>
      <c r="I28" s="7"/>
      <c r="J28" s="7"/>
      <c r="K28" s="7"/>
      <c r="L28" s="7"/>
      <c r="M28" s="7"/>
      <c r="N28" s="7"/>
      <c r="O28" s="7"/>
    </row>
  </sheetData>
  <mergeCells count="12">
    <mergeCell ref="A2:O2"/>
    <mergeCell ref="A3:O3"/>
    <mergeCell ref="A4:B4"/>
    <mergeCell ref="A28:B28"/>
    <mergeCell ref="G5:G6"/>
    <mergeCell ref="H5:H6"/>
    <mergeCell ref="I5:I6"/>
    <mergeCell ref="C5:C6"/>
    <mergeCell ref="A5:A6"/>
    <mergeCell ref="B5:B6"/>
    <mergeCell ref="J5:O5"/>
    <mergeCell ref="D5:F5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3"/>
      <c r="B2" s="2"/>
      <c r="C2" s="2"/>
      <c r="D2" s="2" t="s">
        <v>137</v>
      </c>
    </row>
    <row r="3" spans="1:4" ht="41.25" customHeight="1">
      <c r="A3" s="87" t="str">
        <f>"2025"&amp;"年部门财政拨款收支预算总表"</f>
        <v>2025年部门财政拨款收支预算总表</v>
      </c>
      <c r="B3" s="88"/>
      <c r="C3" s="88"/>
      <c r="D3" s="88"/>
    </row>
    <row r="4" spans="1:4" ht="17.25" customHeight="1">
      <c r="A4" s="89" t="str">
        <f>"单位名称："&amp;"宜良县耿家营民族中学"</f>
        <v>单位名称：宜良县耿家营民族中学</v>
      </c>
      <c r="B4" s="90"/>
      <c r="D4" s="2" t="s">
        <v>1</v>
      </c>
    </row>
    <row r="5" spans="1:4" ht="17.25" customHeight="1">
      <c r="A5" s="91" t="s">
        <v>2</v>
      </c>
      <c r="B5" s="92"/>
      <c r="C5" s="91" t="s">
        <v>3</v>
      </c>
      <c r="D5" s="92"/>
    </row>
    <row r="6" spans="1:4" ht="18.75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6.5" customHeight="1">
      <c r="A7" s="6" t="s">
        <v>138</v>
      </c>
      <c r="B7" s="7">
        <v>11376098.810000001</v>
      </c>
      <c r="C7" s="6" t="s">
        <v>139</v>
      </c>
      <c r="D7" s="7">
        <v>11376098.810000001</v>
      </c>
    </row>
    <row r="8" spans="1:4" ht="16.5" customHeight="1">
      <c r="A8" s="6" t="s">
        <v>140</v>
      </c>
      <c r="B8" s="7">
        <v>11376098.810000001</v>
      </c>
      <c r="C8" s="6" t="s">
        <v>141</v>
      </c>
      <c r="D8" s="7"/>
    </row>
    <row r="9" spans="1:4" ht="16.5" customHeight="1">
      <c r="A9" s="6" t="s">
        <v>142</v>
      </c>
      <c r="B9" s="7"/>
      <c r="C9" s="6" t="s">
        <v>143</v>
      </c>
      <c r="D9" s="7"/>
    </row>
    <row r="10" spans="1:4" ht="16.5" customHeight="1">
      <c r="A10" s="6" t="s">
        <v>144</v>
      </c>
      <c r="B10" s="7"/>
      <c r="C10" s="6" t="s">
        <v>145</v>
      </c>
      <c r="D10" s="7"/>
    </row>
    <row r="11" spans="1:4" ht="16.5" customHeight="1">
      <c r="A11" s="6" t="s">
        <v>146</v>
      </c>
      <c r="B11" s="7"/>
      <c r="C11" s="6" t="s">
        <v>147</v>
      </c>
      <c r="D11" s="7"/>
    </row>
    <row r="12" spans="1:4" ht="16.5" customHeight="1">
      <c r="A12" s="6" t="s">
        <v>140</v>
      </c>
      <c r="B12" s="7"/>
      <c r="C12" s="6" t="s">
        <v>148</v>
      </c>
      <c r="D12" s="7">
        <v>7825954.2000000002</v>
      </c>
    </row>
    <row r="13" spans="1:4" ht="16.5" customHeight="1">
      <c r="A13" s="10" t="s">
        <v>142</v>
      </c>
      <c r="B13" s="7"/>
      <c r="C13" s="24" t="s">
        <v>149</v>
      </c>
      <c r="D13" s="7"/>
    </row>
    <row r="14" spans="1:4" ht="16.5" customHeight="1">
      <c r="A14" s="10" t="s">
        <v>144</v>
      </c>
      <c r="B14" s="7"/>
      <c r="C14" s="24" t="s">
        <v>150</v>
      </c>
      <c r="D14" s="7"/>
    </row>
    <row r="15" spans="1:4" ht="16.5" customHeight="1">
      <c r="A15" s="11"/>
      <c r="B15" s="7"/>
      <c r="C15" s="24" t="s">
        <v>151</v>
      </c>
      <c r="D15" s="7">
        <v>1668257.43</v>
      </c>
    </row>
    <row r="16" spans="1:4" ht="16.5" customHeight="1">
      <c r="A16" s="11"/>
      <c r="B16" s="7"/>
      <c r="C16" s="24" t="s">
        <v>152</v>
      </c>
      <c r="D16" s="7">
        <v>1094964.18</v>
      </c>
    </row>
    <row r="17" spans="1:4" ht="16.5" customHeight="1">
      <c r="A17" s="11"/>
      <c r="B17" s="7"/>
      <c r="C17" s="24" t="s">
        <v>153</v>
      </c>
      <c r="D17" s="7"/>
    </row>
    <row r="18" spans="1:4" ht="16.5" customHeight="1">
      <c r="A18" s="11"/>
      <c r="B18" s="7"/>
      <c r="C18" s="24" t="s">
        <v>154</v>
      </c>
      <c r="D18" s="7"/>
    </row>
    <row r="19" spans="1:4" ht="16.5" customHeight="1">
      <c r="A19" s="11"/>
      <c r="B19" s="7"/>
      <c r="C19" s="24" t="s">
        <v>155</v>
      </c>
      <c r="D19" s="7"/>
    </row>
    <row r="20" spans="1:4" ht="16.5" customHeight="1">
      <c r="A20" s="11"/>
      <c r="B20" s="7"/>
      <c r="C20" s="24" t="s">
        <v>156</v>
      </c>
      <c r="D20" s="7"/>
    </row>
    <row r="21" spans="1:4" ht="16.5" customHeight="1">
      <c r="A21" s="11"/>
      <c r="B21" s="7"/>
      <c r="C21" s="24" t="s">
        <v>157</v>
      </c>
      <c r="D21" s="7"/>
    </row>
    <row r="22" spans="1:4" ht="16.5" customHeight="1">
      <c r="A22" s="11"/>
      <c r="B22" s="7"/>
      <c r="C22" s="24" t="s">
        <v>158</v>
      </c>
      <c r="D22" s="7"/>
    </row>
    <row r="23" spans="1:4" ht="16.5" customHeight="1">
      <c r="A23" s="11"/>
      <c r="B23" s="7"/>
      <c r="C23" s="24" t="s">
        <v>159</v>
      </c>
      <c r="D23" s="7"/>
    </row>
    <row r="24" spans="1:4" ht="16.5" customHeight="1">
      <c r="A24" s="11"/>
      <c r="B24" s="7"/>
      <c r="C24" s="24" t="s">
        <v>160</v>
      </c>
      <c r="D24" s="7"/>
    </row>
    <row r="25" spans="1:4" ht="16.5" customHeight="1">
      <c r="A25" s="11"/>
      <c r="B25" s="7"/>
      <c r="C25" s="24" t="s">
        <v>161</v>
      </c>
      <c r="D25" s="7"/>
    </row>
    <row r="26" spans="1:4" ht="16.5" customHeight="1">
      <c r="A26" s="11"/>
      <c r="B26" s="7"/>
      <c r="C26" s="24" t="s">
        <v>162</v>
      </c>
      <c r="D26" s="7">
        <v>786923</v>
      </c>
    </row>
    <row r="27" spans="1:4" ht="16.5" customHeight="1">
      <c r="A27" s="11"/>
      <c r="B27" s="7"/>
      <c r="C27" s="24" t="s">
        <v>163</v>
      </c>
      <c r="D27" s="7"/>
    </row>
    <row r="28" spans="1:4" ht="16.5" customHeight="1">
      <c r="A28" s="11"/>
      <c r="B28" s="7"/>
      <c r="C28" s="24" t="s">
        <v>164</v>
      </c>
      <c r="D28" s="7"/>
    </row>
    <row r="29" spans="1:4" ht="16.5" customHeight="1">
      <c r="A29" s="11"/>
      <c r="B29" s="7"/>
      <c r="C29" s="24" t="s">
        <v>165</v>
      </c>
      <c r="D29" s="7"/>
    </row>
    <row r="30" spans="1:4" ht="16.5" customHeight="1">
      <c r="A30" s="11"/>
      <c r="B30" s="7"/>
      <c r="C30" s="24" t="s">
        <v>166</v>
      </c>
      <c r="D30" s="7"/>
    </row>
    <row r="31" spans="1:4" ht="16.5" customHeight="1">
      <c r="A31" s="11"/>
      <c r="B31" s="7"/>
      <c r="C31" s="24" t="s">
        <v>167</v>
      </c>
      <c r="D31" s="7"/>
    </row>
    <row r="32" spans="1:4" ht="16.5" customHeight="1">
      <c r="A32" s="11"/>
      <c r="B32" s="7"/>
      <c r="C32" s="10" t="s">
        <v>168</v>
      </c>
      <c r="D32" s="7"/>
    </row>
    <row r="33" spans="1:4" ht="16.5" customHeight="1">
      <c r="A33" s="11"/>
      <c r="B33" s="7"/>
      <c r="C33" s="10" t="s">
        <v>169</v>
      </c>
      <c r="D33" s="7"/>
    </row>
    <row r="34" spans="1:4" ht="16.5" customHeight="1">
      <c r="A34" s="11"/>
      <c r="B34" s="7"/>
      <c r="C34" s="25" t="s">
        <v>170</v>
      </c>
      <c r="D34" s="7"/>
    </row>
    <row r="35" spans="1:4" ht="15" customHeight="1">
      <c r="A35" s="12" t="s">
        <v>50</v>
      </c>
      <c r="B35" s="26">
        <v>11376098.810000001</v>
      </c>
      <c r="C35" s="12" t="s">
        <v>51</v>
      </c>
      <c r="D35" s="26">
        <v>11376098.810000001</v>
      </c>
    </row>
  </sheetData>
  <mergeCells count="4">
    <mergeCell ref="A3:D3"/>
    <mergeCell ref="A5:B5"/>
    <mergeCell ref="C5:D5"/>
    <mergeCell ref="A4:B4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8"/>
  <sheetViews>
    <sheetView showZeros="0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27"/>
      <c r="F2" s="28"/>
      <c r="G2" s="4" t="s">
        <v>171</v>
      </c>
    </row>
    <row r="3" spans="1:7" ht="41.25" customHeight="1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spans="1:7" ht="18" customHeight="1">
      <c r="A4" s="29" t="str">
        <f>"单位名称："&amp;"宜良县耿家营民族中学"</f>
        <v>单位名称：宜良县耿家营民族中学</v>
      </c>
      <c r="F4" s="30"/>
      <c r="G4" s="4" t="s">
        <v>1</v>
      </c>
    </row>
    <row r="5" spans="1:7" ht="20.25" customHeight="1">
      <c r="A5" s="125" t="s">
        <v>172</v>
      </c>
      <c r="B5" s="126"/>
      <c r="C5" s="134" t="s">
        <v>55</v>
      </c>
      <c r="D5" s="131" t="s">
        <v>75</v>
      </c>
      <c r="E5" s="132"/>
      <c r="F5" s="133"/>
      <c r="G5" s="129" t="s">
        <v>76</v>
      </c>
    </row>
    <row r="6" spans="1:7" ht="20.25" customHeight="1">
      <c r="A6" s="31" t="s">
        <v>72</v>
      </c>
      <c r="B6" s="31" t="s">
        <v>73</v>
      </c>
      <c r="C6" s="135"/>
      <c r="D6" s="33" t="s">
        <v>57</v>
      </c>
      <c r="E6" s="33" t="s">
        <v>173</v>
      </c>
      <c r="F6" s="33" t="s">
        <v>174</v>
      </c>
      <c r="G6" s="130"/>
    </row>
    <row r="7" spans="1:7" ht="15" customHeight="1">
      <c r="A7" s="34" t="s">
        <v>82</v>
      </c>
      <c r="B7" s="34" t="s">
        <v>83</v>
      </c>
      <c r="C7" s="34" t="s">
        <v>84</v>
      </c>
      <c r="D7" s="34" t="s">
        <v>85</v>
      </c>
      <c r="E7" s="34" t="s">
        <v>86</v>
      </c>
      <c r="F7" s="34" t="s">
        <v>87</v>
      </c>
      <c r="G7" s="34" t="s">
        <v>88</v>
      </c>
    </row>
    <row r="8" spans="1:7" ht="18" customHeight="1">
      <c r="A8" s="25" t="s">
        <v>97</v>
      </c>
      <c r="B8" s="25" t="s">
        <v>98</v>
      </c>
      <c r="C8" s="7">
        <v>7825954.2000000002</v>
      </c>
      <c r="D8" s="7">
        <v>7825954.2000000002</v>
      </c>
      <c r="E8" s="7">
        <v>7768660</v>
      </c>
      <c r="F8" s="7">
        <v>57294.2</v>
      </c>
      <c r="G8" s="7"/>
    </row>
    <row r="9" spans="1:7" ht="18" customHeight="1">
      <c r="A9" s="35" t="s">
        <v>99</v>
      </c>
      <c r="B9" s="35" t="s">
        <v>100</v>
      </c>
      <c r="C9" s="7">
        <v>7825186.2000000002</v>
      </c>
      <c r="D9" s="7">
        <v>7825186.2000000002</v>
      </c>
      <c r="E9" s="7">
        <v>7768660</v>
      </c>
      <c r="F9" s="7">
        <v>56526.2</v>
      </c>
      <c r="G9" s="7"/>
    </row>
    <row r="10" spans="1:7" ht="18" customHeight="1">
      <c r="A10" s="36" t="s">
        <v>101</v>
      </c>
      <c r="B10" s="36" t="s">
        <v>102</v>
      </c>
      <c r="C10" s="7">
        <v>3652350.2</v>
      </c>
      <c r="D10" s="7">
        <v>3652350.2</v>
      </c>
      <c r="E10" s="7">
        <v>3619028</v>
      </c>
      <c r="F10" s="7">
        <v>33322.199999999997</v>
      </c>
      <c r="G10" s="7"/>
    </row>
    <row r="11" spans="1:7" ht="18" customHeight="1">
      <c r="A11" s="36" t="s">
        <v>103</v>
      </c>
      <c r="B11" s="36" t="s">
        <v>104</v>
      </c>
      <c r="C11" s="7">
        <v>4172836</v>
      </c>
      <c r="D11" s="7">
        <v>4172836</v>
      </c>
      <c r="E11" s="7">
        <v>4149632</v>
      </c>
      <c r="F11" s="7">
        <v>23204</v>
      </c>
      <c r="G11" s="7"/>
    </row>
    <row r="12" spans="1:7" ht="18" customHeight="1">
      <c r="A12" s="35" t="s">
        <v>105</v>
      </c>
      <c r="B12" s="35" t="s">
        <v>106</v>
      </c>
      <c r="C12" s="7">
        <v>768</v>
      </c>
      <c r="D12" s="7">
        <v>768</v>
      </c>
      <c r="E12" s="7"/>
      <c r="F12" s="7">
        <v>768</v>
      </c>
      <c r="G12" s="7"/>
    </row>
    <row r="13" spans="1:7" ht="18" customHeight="1">
      <c r="A13" s="36" t="s">
        <v>107</v>
      </c>
      <c r="B13" s="36" t="s">
        <v>108</v>
      </c>
      <c r="C13" s="7">
        <v>768</v>
      </c>
      <c r="D13" s="7">
        <v>768</v>
      </c>
      <c r="E13" s="7"/>
      <c r="F13" s="7">
        <v>768</v>
      </c>
      <c r="G13" s="7"/>
    </row>
    <row r="14" spans="1:7" ht="18" customHeight="1">
      <c r="A14" s="25" t="s">
        <v>109</v>
      </c>
      <c r="B14" s="25" t="s">
        <v>110</v>
      </c>
      <c r="C14" s="7">
        <v>1668257.43</v>
      </c>
      <c r="D14" s="7">
        <v>1668257.43</v>
      </c>
      <c r="E14" s="7">
        <v>1668257.43</v>
      </c>
      <c r="F14" s="7"/>
      <c r="G14" s="7"/>
    </row>
    <row r="15" spans="1:7" ht="18" customHeight="1">
      <c r="A15" s="35" t="s">
        <v>111</v>
      </c>
      <c r="B15" s="35" t="s">
        <v>112</v>
      </c>
      <c r="C15" s="7">
        <v>1625261.43</v>
      </c>
      <c r="D15" s="7">
        <v>1625261.43</v>
      </c>
      <c r="E15" s="7">
        <v>1625261.43</v>
      </c>
      <c r="F15" s="7"/>
      <c r="G15" s="7"/>
    </row>
    <row r="16" spans="1:7" ht="18" customHeight="1">
      <c r="A16" s="36" t="s">
        <v>113</v>
      </c>
      <c r="B16" s="36" t="s">
        <v>114</v>
      </c>
      <c r="C16" s="7">
        <v>576000</v>
      </c>
      <c r="D16" s="7">
        <v>576000</v>
      </c>
      <c r="E16" s="7">
        <v>576000</v>
      </c>
      <c r="F16" s="7"/>
      <c r="G16" s="7"/>
    </row>
    <row r="17" spans="1:7" ht="18" customHeight="1">
      <c r="A17" s="36" t="s">
        <v>115</v>
      </c>
      <c r="B17" s="36" t="s">
        <v>116</v>
      </c>
      <c r="C17" s="7">
        <v>1049261.43</v>
      </c>
      <c r="D17" s="7">
        <v>1049261.43</v>
      </c>
      <c r="E17" s="7">
        <v>1049261.43</v>
      </c>
      <c r="F17" s="7"/>
      <c r="G17" s="7"/>
    </row>
    <row r="18" spans="1:7" ht="18" customHeight="1">
      <c r="A18" s="35" t="s">
        <v>117</v>
      </c>
      <c r="B18" s="35" t="s">
        <v>118</v>
      </c>
      <c r="C18" s="7">
        <v>42996</v>
      </c>
      <c r="D18" s="7">
        <v>42996</v>
      </c>
      <c r="E18" s="7">
        <v>42996</v>
      </c>
      <c r="F18" s="7"/>
      <c r="G18" s="7"/>
    </row>
    <row r="19" spans="1:7" ht="18" customHeight="1">
      <c r="A19" s="36" t="s">
        <v>119</v>
      </c>
      <c r="B19" s="36" t="s">
        <v>120</v>
      </c>
      <c r="C19" s="7">
        <v>42996</v>
      </c>
      <c r="D19" s="7">
        <v>42996</v>
      </c>
      <c r="E19" s="7">
        <v>42996</v>
      </c>
      <c r="F19" s="7"/>
      <c r="G19" s="7"/>
    </row>
    <row r="20" spans="1:7" ht="18" customHeight="1">
      <c r="A20" s="25" t="s">
        <v>121</v>
      </c>
      <c r="B20" s="25" t="s">
        <v>122</v>
      </c>
      <c r="C20" s="7">
        <v>1094964.18</v>
      </c>
      <c r="D20" s="7">
        <v>1094964.18</v>
      </c>
      <c r="E20" s="7">
        <v>1094964.18</v>
      </c>
      <c r="F20" s="7"/>
      <c r="G20" s="7"/>
    </row>
    <row r="21" spans="1:7" ht="18" customHeight="1">
      <c r="A21" s="35" t="s">
        <v>123</v>
      </c>
      <c r="B21" s="35" t="s">
        <v>124</v>
      </c>
      <c r="C21" s="7">
        <v>1094964.18</v>
      </c>
      <c r="D21" s="7">
        <v>1094964.18</v>
      </c>
      <c r="E21" s="7">
        <v>1094964.18</v>
      </c>
      <c r="F21" s="7"/>
      <c r="G21" s="7"/>
    </row>
    <row r="22" spans="1:7" ht="18" customHeight="1">
      <c r="A22" s="36" t="s">
        <v>125</v>
      </c>
      <c r="B22" s="36" t="s">
        <v>126</v>
      </c>
      <c r="C22" s="7">
        <v>567704.82999999996</v>
      </c>
      <c r="D22" s="7">
        <v>567704.82999999996</v>
      </c>
      <c r="E22" s="7">
        <v>567704.82999999996</v>
      </c>
      <c r="F22" s="7"/>
      <c r="G22" s="7"/>
    </row>
    <row r="23" spans="1:7" ht="18" customHeight="1">
      <c r="A23" s="36" t="s">
        <v>127</v>
      </c>
      <c r="B23" s="36" t="s">
        <v>128</v>
      </c>
      <c r="C23" s="7">
        <v>502619.35</v>
      </c>
      <c r="D23" s="7">
        <v>502619.35</v>
      </c>
      <c r="E23" s="7">
        <v>502619.35</v>
      </c>
      <c r="F23" s="7"/>
      <c r="G23" s="7"/>
    </row>
    <row r="24" spans="1:7" ht="18" customHeight="1">
      <c r="A24" s="36" t="s">
        <v>129</v>
      </c>
      <c r="B24" s="36" t="s">
        <v>130</v>
      </c>
      <c r="C24" s="7">
        <v>24640</v>
      </c>
      <c r="D24" s="7">
        <v>24640</v>
      </c>
      <c r="E24" s="7">
        <v>24640</v>
      </c>
      <c r="F24" s="7"/>
      <c r="G24" s="7"/>
    </row>
    <row r="25" spans="1:7" ht="18" customHeight="1">
      <c r="A25" s="25" t="s">
        <v>131</v>
      </c>
      <c r="B25" s="25" t="s">
        <v>132</v>
      </c>
      <c r="C25" s="7">
        <v>786923</v>
      </c>
      <c r="D25" s="7">
        <v>786923</v>
      </c>
      <c r="E25" s="7">
        <v>786923</v>
      </c>
      <c r="F25" s="7"/>
      <c r="G25" s="7"/>
    </row>
    <row r="26" spans="1:7" ht="18" customHeight="1">
      <c r="A26" s="35" t="s">
        <v>133</v>
      </c>
      <c r="B26" s="35" t="s">
        <v>134</v>
      </c>
      <c r="C26" s="7">
        <v>786923</v>
      </c>
      <c r="D26" s="7">
        <v>786923</v>
      </c>
      <c r="E26" s="7">
        <v>786923</v>
      </c>
      <c r="F26" s="7"/>
      <c r="G26" s="7"/>
    </row>
    <row r="27" spans="1:7" ht="18" customHeight="1">
      <c r="A27" s="36" t="s">
        <v>135</v>
      </c>
      <c r="B27" s="36" t="s">
        <v>136</v>
      </c>
      <c r="C27" s="7">
        <v>786923</v>
      </c>
      <c r="D27" s="7">
        <v>786923</v>
      </c>
      <c r="E27" s="7">
        <v>786923</v>
      </c>
      <c r="F27" s="7"/>
      <c r="G27" s="7"/>
    </row>
    <row r="28" spans="1:7" ht="18" customHeight="1">
      <c r="A28" s="127" t="s">
        <v>175</v>
      </c>
      <c r="B28" s="128" t="s">
        <v>175</v>
      </c>
      <c r="C28" s="7">
        <v>11376098.810000001</v>
      </c>
      <c r="D28" s="7">
        <v>11376098.810000001</v>
      </c>
      <c r="E28" s="7">
        <v>11318804.609999999</v>
      </c>
      <c r="F28" s="7">
        <v>57294.2</v>
      </c>
      <c r="G28" s="7"/>
    </row>
  </sheetData>
  <mergeCells count="6">
    <mergeCell ref="A3:G3"/>
    <mergeCell ref="A5:B5"/>
    <mergeCell ref="A28:B28"/>
    <mergeCell ref="G5:G6"/>
    <mergeCell ref="D5:F5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28"/>
  <sheetViews>
    <sheetView showZeros="0" workbookViewId="0">
      <pane ySplit="1" topLeftCell="A2" activePane="bottomLeft" state="frozen"/>
      <selection pane="bottomLeft" activeCell="C30" sqref="C30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38"/>
      <c r="B2" s="38"/>
      <c r="C2" s="38"/>
      <c r="D2" s="38"/>
      <c r="E2" s="23"/>
      <c r="F2" s="39" t="s">
        <v>176</v>
      </c>
    </row>
    <row r="3" spans="1:6" ht="41.25" customHeight="1">
      <c r="A3" s="136" t="str">
        <f>"2025"&amp;"年一般公共预算“三公”经费支出预算表"</f>
        <v>2025年一般公共预算“三公”经费支出预算表</v>
      </c>
      <c r="B3" s="137"/>
      <c r="C3" s="137"/>
      <c r="D3" s="137"/>
      <c r="E3" s="138"/>
      <c r="F3" s="137"/>
    </row>
    <row r="4" spans="1:6" ht="14.25" customHeight="1">
      <c r="A4" s="139" t="str">
        <f>"单位名称："&amp;"宜良县耿家营民族中学"</f>
        <v>单位名称：宜良县耿家营民族中学</v>
      </c>
      <c r="B4" s="140"/>
      <c r="D4" s="38"/>
      <c r="E4" s="23"/>
      <c r="F4" s="3" t="s">
        <v>1</v>
      </c>
    </row>
    <row r="5" spans="1:6" ht="27" customHeight="1">
      <c r="A5" s="141" t="s">
        <v>177</v>
      </c>
      <c r="B5" s="141" t="s">
        <v>178</v>
      </c>
      <c r="C5" s="95" t="s">
        <v>179</v>
      </c>
      <c r="D5" s="141"/>
      <c r="E5" s="144"/>
      <c r="F5" s="141" t="s">
        <v>180</v>
      </c>
    </row>
    <row r="6" spans="1:6" ht="28.5" customHeight="1">
      <c r="A6" s="142"/>
      <c r="B6" s="143"/>
      <c r="C6" s="40" t="s">
        <v>57</v>
      </c>
      <c r="D6" s="40" t="s">
        <v>181</v>
      </c>
      <c r="E6" s="40" t="s">
        <v>182</v>
      </c>
      <c r="F6" s="145"/>
    </row>
    <row r="7" spans="1:6" ht="17.25" customHeight="1">
      <c r="A7" s="19" t="s">
        <v>82</v>
      </c>
      <c r="B7" s="19" t="s">
        <v>83</v>
      </c>
      <c r="C7" s="19" t="s">
        <v>84</v>
      </c>
      <c r="D7" s="19" t="s">
        <v>85</v>
      </c>
      <c r="E7" s="19" t="s">
        <v>86</v>
      </c>
      <c r="F7" s="19" t="s">
        <v>87</v>
      </c>
    </row>
    <row r="8" spans="1:6" ht="17.25" customHeight="1">
      <c r="A8" s="7"/>
      <c r="B8" s="7"/>
      <c r="C8" s="7"/>
      <c r="D8" s="7"/>
      <c r="E8" s="7"/>
      <c r="F8" s="7"/>
    </row>
    <row r="9" spans="1:6" ht="14.25" hidden="1" customHeight="1">
      <c r="A9" s="234" t="s">
        <v>318</v>
      </c>
      <c r="B9" s="226"/>
      <c r="C9" s="226"/>
      <c r="D9" s="226"/>
      <c r="E9" s="226"/>
      <c r="F9" s="227"/>
    </row>
    <row r="10" spans="1:6" ht="0.75" customHeight="1">
      <c r="A10" s="228"/>
      <c r="B10" s="229"/>
      <c r="C10" s="229"/>
      <c r="D10" s="229"/>
      <c r="E10" s="229"/>
      <c r="F10" s="230"/>
    </row>
    <row r="11" spans="1:6" ht="14.25" customHeight="1">
      <c r="A11" s="228"/>
      <c r="B11" s="229"/>
      <c r="C11" s="229"/>
      <c r="D11" s="229"/>
      <c r="E11" s="229"/>
      <c r="F11" s="230"/>
    </row>
    <row r="12" spans="1:6" ht="14.25" customHeight="1">
      <c r="A12" s="228"/>
      <c r="B12" s="229"/>
      <c r="C12" s="229"/>
      <c r="D12" s="229"/>
      <c r="E12" s="229"/>
      <c r="F12" s="230"/>
    </row>
    <row r="13" spans="1:6" ht="14.25" customHeight="1">
      <c r="A13" s="228"/>
      <c r="B13" s="229"/>
      <c r="C13" s="229"/>
      <c r="D13" s="229"/>
      <c r="E13" s="229"/>
      <c r="F13" s="230"/>
    </row>
    <row r="14" spans="1:6" ht="14.25" customHeight="1">
      <c r="A14" s="228"/>
      <c r="B14" s="229"/>
      <c r="C14" s="229"/>
      <c r="D14" s="229"/>
      <c r="E14" s="229"/>
      <c r="F14" s="230"/>
    </row>
    <row r="15" spans="1:6" ht="14.25" customHeight="1">
      <c r="A15" s="228"/>
      <c r="B15" s="229"/>
      <c r="C15" s="229"/>
      <c r="D15" s="229"/>
      <c r="E15" s="229"/>
      <c r="F15" s="230"/>
    </row>
    <row r="16" spans="1:6" ht="14.25" customHeight="1">
      <c r="A16" s="228"/>
      <c r="B16" s="229"/>
      <c r="C16" s="229"/>
      <c r="D16" s="229"/>
      <c r="E16" s="229"/>
      <c r="F16" s="230"/>
    </row>
    <row r="17" spans="1:6" ht="14.25" customHeight="1">
      <c r="A17" s="228"/>
      <c r="B17" s="229"/>
      <c r="C17" s="229"/>
      <c r="D17" s="229"/>
      <c r="E17" s="229"/>
      <c r="F17" s="230"/>
    </row>
    <row r="18" spans="1:6" ht="14.25" customHeight="1">
      <c r="A18" s="228"/>
      <c r="B18" s="229"/>
      <c r="C18" s="229"/>
      <c r="D18" s="229"/>
      <c r="E18" s="229"/>
      <c r="F18" s="230"/>
    </row>
    <row r="19" spans="1:6" ht="14.25" customHeight="1">
      <c r="A19" s="228"/>
      <c r="B19" s="229"/>
      <c r="C19" s="229"/>
      <c r="D19" s="229"/>
      <c r="E19" s="229"/>
      <c r="F19" s="230"/>
    </row>
    <row r="20" spans="1:6" ht="14.25" customHeight="1">
      <c r="A20" s="228"/>
      <c r="B20" s="229"/>
      <c r="C20" s="229"/>
      <c r="D20" s="229"/>
      <c r="E20" s="229"/>
      <c r="F20" s="230"/>
    </row>
    <row r="21" spans="1:6" ht="14.25" customHeight="1">
      <c r="A21" s="228"/>
      <c r="B21" s="229"/>
      <c r="C21" s="229"/>
      <c r="D21" s="229"/>
      <c r="E21" s="229"/>
      <c r="F21" s="230"/>
    </row>
    <row r="22" spans="1:6" ht="5.25" customHeight="1">
      <c r="A22" s="228"/>
      <c r="B22" s="229"/>
      <c r="C22" s="229"/>
      <c r="D22" s="229"/>
      <c r="E22" s="229"/>
      <c r="F22" s="230"/>
    </row>
    <row r="23" spans="1:6" ht="19.5" hidden="1" customHeight="1">
      <c r="A23" s="228"/>
      <c r="B23" s="229"/>
      <c r="C23" s="229"/>
      <c r="D23" s="229"/>
      <c r="E23" s="229"/>
      <c r="F23" s="230"/>
    </row>
    <row r="24" spans="1:6" ht="14.25" hidden="1" customHeight="1">
      <c r="A24" s="228"/>
      <c r="B24" s="229"/>
      <c r="C24" s="229"/>
      <c r="D24" s="229"/>
      <c r="E24" s="229"/>
      <c r="F24" s="230"/>
    </row>
    <row r="25" spans="1:6" ht="7.5" hidden="1" customHeight="1">
      <c r="A25" s="228"/>
      <c r="B25" s="229"/>
      <c r="C25" s="229"/>
      <c r="D25" s="229"/>
      <c r="E25" s="229"/>
      <c r="F25" s="230"/>
    </row>
    <row r="26" spans="1:6" ht="14.25" hidden="1" customHeight="1">
      <c r="A26" s="228"/>
      <c r="B26" s="229"/>
      <c r="C26" s="229"/>
      <c r="D26" s="229"/>
      <c r="E26" s="229"/>
      <c r="F26" s="230"/>
    </row>
    <row r="27" spans="1:6" ht="14.25" hidden="1" customHeight="1">
      <c r="A27" s="231"/>
      <c r="B27" s="232"/>
      <c r="C27" s="232"/>
      <c r="D27" s="232"/>
      <c r="E27" s="232"/>
      <c r="F27" s="233"/>
    </row>
    <row r="28" spans="1:6" ht="14.25" customHeight="1">
      <c r="A28" s="235" t="s">
        <v>319</v>
      </c>
    </row>
  </sheetData>
  <mergeCells count="7">
    <mergeCell ref="A9:F27"/>
    <mergeCell ref="A3:F3"/>
    <mergeCell ref="A4:B4"/>
    <mergeCell ref="A5:A6"/>
    <mergeCell ref="B5:B6"/>
    <mergeCell ref="C5:E5"/>
    <mergeCell ref="F5:F6"/>
  </mergeCells>
  <phoneticPr fontId="16" type="noConversion"/>
  <pageMargins left="0.67" right="0.67" top="0.72" bottom="0.72" header="0.28000000000000003" footer="0.28000000000000003"/>
  <pageSetup paperSize="9" fitToWidth="0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45"/>
  <sheetViews>
    <sheetView showZeros="0" topLeftCell="G1" workbookViewId="0">
      <pane ySplit="1" topLeftCell="A11" activePane="bottomLeft" state="frozen"/>
      <selection pane="bottomLeft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27"/>
      <c r="C2" s="41"/>
      <c r="E2" s="42"/>
      <c r="F2" s="42"/>
      <c r="G2" s="42"/>
      <c r="H2" s="42"/>
      <c r="I2" s="43"/>
      <c r="J2" s="43"/>
      <c r="K2" s="43"/>
      <c r="L2" s="43"/>
      <c r="M2" s="43"/>
      <c r="N2" s="43"/>
      <c r="R2" s="43"/>
      <c r="V2" s="41"/>
      <c r="X2" s="44" t="s">
        <v>183</v>
      </c>
    </row>
    <row r="3" spans="1:24" ht="45.75" customHeight="1">
      <c r="A3" s="146" t="str">
        <f>"2025"&amp;"年部门基本支出预算表"</f>
        <v>2025年部门基本支出预算表</v>
      </c>
      <c r="B3" s="147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7"/>
      <c r="P3" s="147"/>
      <c r="Q3" s="147"/>
      <c r="R3" s="146"/>
      <c r="S3" s="146"/>
      <c r="T3" s="146"/>
      <c r="U3" s="146"/>
      <c r="V3" s="146"/>
      <c r="W3" s="146"/>
      <c r="X3" s="146"/>
    </row>
    <row r="4" spans="1:24" ht="18.75" customHeight="1">
      <c r="A4" s="148" t="str">
        <f>"单位名称："&amp;"宜良县耿家营民族中学"</f>
        <v>单位名称：宜良县耿家营民族中学</v>
      </c>
      <c r="B4" s="149"/>
      <c r="C4" s="150"/>
      <c r="D4" s="150"/>
      <c r="E4" s="150"/>
      <c r="F4" s="150"/>
      <c r="G4" s="150"/>
      <c r="H4" s="150"/>
      <c r="I4" s="45"/>
      <c r="J4" s="45"/>
      <c r="K4" s="45"/>
      <c r="L4" s="45"/>
      <c r="M4" s="45"/>
      <c r="N4" s="45"/>
      <c r="O4" s="46"/>
      <c r="P4" s="46"/>
      <c r="Q4" s="46"/>
      <c r="R4" s="45"/>
      <c r="V4" s="41"/>
      <c r="X4" s="44" t="s">
        <v>1</v>
      </c>
    </row>
    <row r="5" spans="1:24" ht="18" customHeight="1">
      <c r="A5" s="151" t="s">
        <v>184</v>
      </c>
      <c r="B5" s="151" t="s">
        <v>185</v>
      </c>
      <c r="C5" s="151" t="s">
        <v>186</v>
      </c>
      <c r="D5" s="151" t="s">
        <v>187</v>
      </c>
      <c r="E5" s="151" t="s">
        <v>188</v>
      </c>
      <c r="F5" s="151" t="s">
        <v>189</v>
      </c>
      <c r="G5" s="151" t="s">
        <v>190</v>
      </c>
      <c r="H5" s="151" t="s">
        <v>191</v>
      </c>
      <c r="I5" s="131" t="s">
        <v>192</v>
      </c>
      <c r="J5" s="156" t="s">
        <v>192</v>
      </c>
      <c r="K5" s="156"/>
      <c r="L5" s="156"/>
      <c r="M5" s="156"/>
      <c r="N5" s="156"/>
      <c r="O5" s="132"/>
      <c r="P5" s="132"/>
      <c r="Q5" s="132"/>
      <c r="R5" s="159" t="s">
        <v>61</v>
      </c>
      <c r="S5" s="156" t="s">
        <v>62</v>
      </c>
      <c r="T5" s="156"/>
      <c r="U5" s="156"/>
      <c r="V5" s="156"/>
      <c r="W5" s="156"/>
      <c r="X5" s="157"/>
    </row>
    <row r="6" spans="1:24" ht="18" customHeight="1">
      <c r="A6" s="152"/>
      <c r="B6" s="153"/>
      <c r="C6" s="155"/>
      <c r="D6" s="152"/>
      <c r="E6" s="152"/>
      <c r="F6" s="152"/>
      <c r="G6" s="152"/>
      <c r="H6" s="152"/>
      <c r="I6" s="134" t="s">
        <v>193</v>
      </c>
      <c r="J6" s="131" t="s">
        <v>58</v>
      </c>
      <c r="K6" s="156"/>
      <c r="L6" s="156"/>
      <c r="M6" s="156"/>
      <c r="N6" s="157"/>
      <c r="O6" s="161" t="s">
        <v>194</v>
      </c>
      <c r="P6" s="132"/>
      <c r="Q6" s="133"/>
      <c r="R6" s="151" t="s">
        <v>61</v>
      </c>
      <c r="S6" s="131" t="s">
        <v>62</v>
      </c>
      <c r="T6" s="159" t="s">
        <v>64</v>
      </c>
      <c r="U6" s="156" t="s">
        <v>62</v>
      </c>
      <c r="V6" s="159" t="s">
        <v>66</v>
      </c>
      <c r="W6" s="159" t="s">
        <v>67</v>
      </c>
      <c r="X6" s="160" t="s">
        <v>68</v>
      </c>
    </row>
    <row r="7" spans="1:24" ht="19.5" customHeight="1">
      <c r="A7" s="153"/>
      <c r="B7" s="153"/>
      <c r="C7" s="153"/>
      <c r="D7" s="153"/>
      <c r="E7" s="153"/>
      <c r="F7" s="153"/>
      <c r="G7" s="153"/>
      <c r="H7" s="153"/>
      <c r="I7" s="153"/>
      <c r="J7" s="162" t="s">
        <v>195</v>
      </c>
      <c r="K7" s="151" t="s">
        <v>196</v>
      </c>
      <c r="L7" s="151" t="s">
        <v>197</v>
      </c>
      <c r="M7" s="151" t="s">
        <v>198</v>
      </c>
      <c r="N7" s="151" t="s">
        <v>199</v>
      </c>
      <c r="O7" s="151" t="s">
        <v>58</v>
      </c>
      <c r="P7" s="151" t="s">
        <v>59</v>
      </c>
      <c r="Q7" s="151" t="s">
        <v>60</v>
      </c>
      <c r="R7" s="153"/>
      <c r="S7" s="151" t="s">
        <v>57</v>
      </c>
      <c r="T7" s="151" t="s">
        <v>64</v>
      </c>
      <c r="U7" s="151" t="s">
        <v>200</v>
      </c>
      <c r="V7" s="151" t="s">
        <v>66</v>
      </c>
      <c r="W7" s="151" t="s">
        <v>67</v>
      </c>
      <c r="X7" s="151" t="s">
        <v>68</v>
      </c>
    </row>
    <row r="8" spans="1:24" ht="37.5" customHeight="1">
      <c r="A8" s="154"/>
      <c r="B8" s="135"/>
      <c r="C8" s="154"/>
      <c r="D8" s="154"/>
      <c r="E8" s="154"/>
      <c r="F8" s="154"/>
      <c r="G8" s="154"/>
      <c r="H8" s="154"/>
      <c r="I8" s="154"/>
      <c r="J8" s="163" t="s">
        <v>57</v>
      </c>
      <c r="K8" s="158" t="s">
        <v>201</v>
      </c>
      <c r="L8" s="158" t="s">
        <v>197</v>
      </c>
      <c r="M8" s="158" t="s">
        <v>198</v>
      </c>
      <c r="N8" s="158" t="s">
        <v>199</v>
      </c>
      <c r="O8" s="158" t="s">
        <v>197</v>
      </c>
      <c r="P8" s="158" t="s">
        <v>198</v>
      </c>
      <c r="Q8" s="158" t="s">
        <v>199</v>
      </c>
      <c r="R8" s="158" t="s">
        <v>61</v>
      </c>
      <c r="S8" s="158" t="s">
        <v>57</v>
      </c>
      <c r="T8" s="158" t="s">
        <v>64</v>
      </c>
      <c r="U8" s="158" t="s">
        <v>200</v>
      </c>
      <c r="V8" s="158" t="s">
        <v>66</v>
      </c>
      <c r="W8" s="158" t="s">
        <v>67</v>
      </c>
      <c r="X8" s="158" t="s">
        <v>68</v>
      </c>
    </row>
    <row r="9" spans="1:24" ht="14.25" customHeight="1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</row>
    <row r="10" spans="1:24" ht="20.25" customHeight="1">
      <c r="A10" s="10" t="s">
        <v>202</v>
      </c>
      <c r="B10" s="10" t="s">
        <v>70</v>
      </c>
      <c r="C10" s="10" t="s">
        <v>203</v>
      </c>
      <c r="D10" s="10" t="s">
        <v>204</v>
      </c>
      <c r="E10" s="10" t="s">
        <v>101</v>
      </c>
      <c r="F10" s="10" t="s">
        <v>102</v>
      </c>
      <c r="G10" s="10" t="s">
        <v>205</v>
      </c>
      <c r="H10" s="10" t="s">
        <v>206</v>
      </c>
      <c r="I10" s="7">
        <v>1501008</v>
      </c>
      <c r="J10" s="7">
        <v>1501008</v>
      </c>
      <c r="K10" s="7"/>
      <c r="L10" s="7"/>
      <c r="M10" s="7">
        <v>1501008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0.25" customHeight="1">
      <c r="A11" s="10" t="s">
        <v>202</v>
      </c>
      <c r="B11" s="10" t="s">
        <v>70</v>
      </c>
      <c r="C11" s="10" t="s">
        <v>203</v>
      </c>
      <c r="D11" s="10" t="s">
        <v>204</v>
      </c>
      <c r="E11" s="10" t="s">
        <v>103</v>
      </c>
      <c r="F11" s="10" t="s">
        <v>104</v>
      </c>
      <c r="G11" s="10" t="s">
        <v>205</v>
      </c>
      <c r="H11" s="10" t="s">
        <v>206</v>
      </c>
      <c r="I11" s="7">
        <v>1696488</v>
      </c>
      <c r="J11" s="7">
        <v>1696488</v>
      </c>
      <c r="K11" s="50"/>
      <c r="L11" s="50"/>
      <c r="M11" s="7">
        <v>1696488</v>
      </c>
      <c r="N11" s="50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0.25" customHeight="1">
      <c r="A12" s="10" t="s">
        <v>202</v>
      </c>
      <c r="B12" s="10" t="s">
        <v>70</v>
      </c>
      <c r="C12" s="10" t="s">
        <v>203</v>
      </c>
      <c r="D12" s="10" t="s">
        <v>204</v>
      </c>
      <c r="E12" s="10" t="s">
        <v>101</v>
      </c>
      <c r="F12" s="10" t="s">
        <v>102</v>
      </c>
      <c r="G12" s="10" t="s">
        <v>207</v>
      </c>
      <c r="H12" s="10" t="s">
        <v>208</v>
      </c>
      <c r="I12" s="7">
        <v>93888</v>
      </c>
      <c r="J12" s="7">
        <v>93888</v>
      </c>
      <c r="K12" s="50"/>
      <c r="L12" s="50"/>
      <c r="M12" s="7">
        <v>93888</v>
      </c>
      <c r="N12" s="50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0.25" customHeight="1">
      <c r="A13" s="10" t="s">
        <v>202</v>
      </c>
      <c r="B13" s="10" t="s">
        <v>70</v>
      </c>
      <c r="C13" s="10" t="s">
        <v>203</v>
      </c>
      <c r="D13" s="10" t="s">
        <v>204</v>
      </c>
      <c r="E13" s="10" t="s">
        <v>101</v>
      </c>
      <c r="F13" s="10" t="s">
        <v>102</v>
      </c>
      <c r="G13" s="10" t="s">
        <v>207</v>
      </c>
      <c r="H13" s="10" t="s">
        <v>208</v>
      </c>
      <c r="I13" s="7">
        <v>156000</v>
      </c>
      <c r="J13" s="7">
        <v>156000</v>
      </c>
      <c r="K13" s="50"/>
      <c r="L13" s="50"/>
      <c r="M13" s="7">
        <v>156000</v>
      </c>
      <c r="N13" s="50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0.25" customHeight="1">
      <c r="A14" s="10" t="s">
        <v>202</v>
      </c>
      <c r="B14" s="10" t="s">
        <v>70</v>
      </c>
      <c r="C14" s="10" t="s">
        <v>203</v>
      </c>
      <c r="D14" s="10" t="s">
        <v>204</v>
      </c>
      <c r="E14" s="10" t="s">
        <v>101</v>
      </c>
      <c r="F14" s="10" t="s">
        <v>102</v>
      </c>
      <c r="G14" s="10" t="s">
        <v>207</v>
      </c>
      <c r="H14" s="10" t="s">
        <v>208</v>
      </c>
      <c r="I14" s="7">
        <v>168000</v>
      </c>
      <c r="J14" s="7">
        <v>168000</v>
      </c>
      <c r="K14" s="50"/>
      <c r="L14" s="50"/>
      <c r="M14" s="7">
        <v>168000</v>
      </c>
      <c r="N14" s="50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0.25" customHeight="1">
      <c r="A15" s="10" t="s">
        <v>202</v>
      </c>
      <c r="B15" s="10" t="s">
        <v>70</v>
      </c>
      <c r="C15" s="10" t="s">
        <v>203</v>
      </c>
      <c r="D15" s="10" t="s">
        <v>204</v>
      </c>
      <c r="E15" s="10" t="s">
        <v>103</v>
      </c>
      <c r="F15" s="10" t="s">
        <v>104</v>
      </c>
      <c r="G15" s="10" t="s">
        <v>207</v>
      </c>
      <c r="H15" s="10" t="s">
        <v>208</v>
      </c>
      <c r="I15" s="7">
        <v>109140</v>
      </c>
      <c r="J15" s="7">
        <v>109140</v>
      </c>
      <c r="K15" s="50"/>
      <c r="L15" s="50"/>
      <c r="M15" s="7">
        <v>109140</v>
      </c>
      <c r="N15" s="50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0.25" customHeight="1">
      <c r="A16" s="10" t="s">
        <v>202</v>
      </c>
      <c r="B16" s="10" t="s">
        <v>70</v>
      </c>
      <c r="C16" s="10" t="s">
        <v>203</v>
      </c>
      <c r="D16" s="10" t="s">
        <v>204</v>
      </c>
      <c r="E16" s="10" t="s">
        <v>103</v>
      </c>
      <c r="F16" s="10" t="s">
        <v>104</v>
      </c>
      <c r="G16" s="10" t="s">
        <v>207</v>
      </c>
      <c r="H16" s="10" t="s">
        <v>208</v>
      </c>
      <c r="I16" s="7">
        <v>180000</v>
      </c>
      <c r="J16" s="7">
        <v>180000</v>
      </c>
      <c r="K16" s="50"/>
      <c r="L16" s="50"/>
      <c r="M16" s="7">
        <v>180000</v>
      </c>
      <c r="N16" s="50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0.25" customHeight="1">
      <c r="A17" s="10" t="s">
        <v>202</v>
      </c>
      <c r="B17" s="10" t="s">
        <v>70</v>
      </c>
      <c r="C17" s="10" t="s">
        <v>203</v>
      </c>
      <c r="D17" s="10" t="s">
        <v>204</v>
      </c>
      <c r="E17" s="10" t="s">
        <v>103</v>
      </c>
      <c r="F17" s="10" t="s">
        <v>104</v>
      </c>
      <c r="G17" s="10" t="s">
        <v>207</v>
      </c>
      <c r="H17" s="10" t="s">
        <v>208</v>
      </c>
      <c r="I17" s="7">
        <v>189600</v>
      </c>
      <c r="J17" s="7">
        <v>189600</v>
      </c>
      <c r="K17" s="50"/>
      <c r="L17" s="50"/>
      <c r="M17" s="7">
        <v>189600</v>
      </c>
      <c r="N17" s="50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0.25" customHeight="1">
      <c r="A18" s="10" t="s">
        <v>202</v>
      </c>
      <c r="B18" s="10" t="s">
        <v>70</v>
      </c>
      <c r="C18" s="10" t="s">
        <v>203</v>
      </c>
      <c r="D18" s="10" t="s">
        <v>204</v>
      </c>
      <c r="E18" s="10" t="s">
        <v>101</v>
      </c>
      <c r="F18" s="10" t="s">
        <v>102</v>
      </c>
      <c r="G18" s="10" t="s">
        <v>209</v>
      </c>
      <c r="H18" s="10" t="s">
        <v>210</v>
      </c>
      <c r="I18" s="7">
        <v>125084</v>
      </c>
      <c r="J18" s="7">
        <v>125084</v>
      </c>
      <c r="K18" s="50"/>
      <c r="L18" s="50"/>
      <c r="M18" s="7">
        <v>125084</v>
      </c>
      <c r="N18" s="50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0.25" customHeight="1">
      <c r="A19" s="10" t="s">
        <v>202</v>
      </c>
      <c r="B19" s="10" t="s">
        <v>70</v>
      </c>
      <c r="C19" s="10" t="s">
        <v>203</v>
      </c>
      <c r="D19" s="10" t="s">
        <v>204</v>
      </c>
      <c r="E19" s="10" t="s">
        <v>103</v>
      </c>
      <c r="F19" s="10" t="s">
        <v>104</v>
      </c>
      <c r="G19" s="10" t="s">
        <v>209</v>
      </c>
      <c r="H19" s="10" t="s">
        <v>210</v>
      </c>
      <c r="I19" s="7">
        <v>141374</v>
      </c>
      <c r="J19" s="7">
        <v>141374</v>
      </c>
      <c r="K19" s="50"/>
      <c r="L19" s="50"/>
      <c r="M19" s="7">
        <v>141374</v>
      </c>
      <c r="N19" s="50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0.25" customHeight="1">
      <c r="A20" s="10" t="s">
        <v>202</v>
      </c>
      <c r="B20" s="10" t="s">
        <v>70</v>
      </c>
      <c r="C20" s="10" t="s">
        <v>203</v>
      </c>
      <c r="D20" s="10" t="s">
        <v>204</v>
      </c>
      <c r="E20" s="10" t="s">
        <v>101</v>
      </c>
      <c r="F20" s="10" t="s">
        <v>102</v>
      </c>
      <c r="G20" s="10" t="s">
        <v>211</v>
      </c>
      <c r="H20" s="10" t="s">
        <v>212</v>
      </c>
      <c r="I20" s="7">
        <v>509880</v>
      </c>
      <c r="J20" s="7">
        <v>509880</v>
      </c>
      <c r="K20" s="50"/>
      <c r="L20" s="50"/>
      <c r="M20" s="7">
        <v>509880</v>
      </c>
      <c r="N20" s="50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20.25" customHeight="1">
      <c r="A21" s="10" t="s">
        <v>202</v>
      </c>
      <c r="B21" s="10" t="s">
        <v>70</v>
      </c>
      <c r="C21" s="10" t="s">
        <v>203</v>
      </c>
      <c r="D21" s="10" t="s">
        <v>204</v>
      </c>
      <c r="E21" s="10" t="s">
        <v>101</v>
      </c>
      <c r="F21" s="10" t="s">
        <v>102</v>
      </c>
      <c r="G21" s="10" t="s">
        <v>211</v>
      </c>
      <c r="H21" s="10" t="s">
        <v>212</v>
      </c>
      <c r="I21" s="7">
        <v>218400</v>
      </c>
      <c r="J21" s="7">
        <v>218400</v>
      </c>
      <c r="K21" s="50"/>
      <c r="L21" s="50"/>
      <c r="M21" s="7">
        <v>218400</v>
      </c>
      <c r="N21" s="50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20.25" customHeight="1">
      <c r="A22" s="10" t="s">
        <v>202</v>
      </c>
      <c r="B22" s="10" t="s">
        <v>70</v>
      </c>
      <c r="C22" s="10" t="s">
        <v>203</v>
      </c>
      <c r="D22" s="10" t="s">
        <v>204</v>
      </c>
      <c r="E22" s="10" t="s">
        <v>101</v>
      </c>
      <c r="F22" s="10" t="s">
        <v>102</v>
      </c>
      <c r="G22" s="10" t="s">
        <v>211</v>
      </c>
      <c r="H22" s="10" t="s">
        <v>212</v>
      </c>
      <c r="I22" s="7">
        <v>544068</v>
      </c>
      <c r="J22" s="7">
        <v>544068</v>
      </c>
      <c r="K22" s="50"/>
      <c r="L22" s="50"/>
      <c r="M22" s="7">
        <v>544068</v>
      </c>
      <c r="N22" s="5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20.25" customHeight="1">
      <c r="A23" s="10" t="s">
        <v>202</v>
      </c>
      <c r="B23" s="10" t="s">
        <v>70</v>
      </c>
      <c r="C23" s="10" t="s">
        <v>203</v>
      </c>
      <c r="D23" s="10" t="s">
        <v>204</v>
      </c>
      <c r="E23" s="10" t="s">
        <v>101</v>
      </c>
      <c r="F23" s="10" t="s">
        <v>102</v>
      </c>
      <c r="G23" s="10" t="s">
        <v>211</v>
      </c>
      <c r="H23" s="10" t="s">
        <v>212</v>
      </c>
      <c r="I23" s="7">
        <v>283200</v>
      </c>
      <c r="J23" s="7">
        <v>283200</v>
      </c>
      <c r="K23" s="50"/>
      <c r="L23" s="50"/>
      <c r="M23" s="7">
        <v>283200</v>
      </c>
      <c r="N23" s="50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0.25" customHeight="1">
      <c r="A24" s="10" t="s">
        <v>202</v>
      </c>
      <c r="B24" s="10" t="s">
        <v>70</v>
      </c>
      <c r="C24" s="10" t="s">
        <v>203</v>
      </c>
      <c r="D24" s="10" t="s">
        <v>204</v>
      </c>
      <c r="E24" s="10" t="s">
        <v>103</v>
      </c>
      <c r="F24" s="10" t="s">
        <v>104</v>
      </c>
      <c r="G24" s="10" t="s">
        <v>211</v>
      </c>
      <c r="H24" s="10" t="s">
        <v>212</v>
      </c>
      <c r="I24" s="7">
        <v>636330</v>
      </c>
      <c r="J24" s="7">
        <v>636330</v>
      </c>
      <c r="K24" s="50"/>
      <c r="L24" s="50"/>
      <c r="M24" s="7">
        <v>636330</v>
      </c>
      <c r="N24" s="50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0.25" customHeight="1">
      <c r="A25" s="10" t="s">
        <v>202</v>
      </c>
      <c r="B25" s="10" t="s">
        <v>70</v>
      </c>
      <c r="C25" s="10" t="s">
        <v>203</v>
      </c>
      <c r="D25" s="10" t="s">
        <v>204</v>
      </c>
      <c r="E25" s="10" t="s">
        <v>103</v>
      </c>
      <c r="F25" s="10" t="s">
        <v>104</v>
      </c>
      <c r="G25" s="10" t="s">
        <v>211</v>
      </c>
      <c r="H25" s="10" t="s">
        <v>212</v>
      </c>
      <c r="I25" s="7">
        <v>329700</v>
      </c>
      <c r="J25" s="7">
        <v>329700</v>
      </c>
      <c r="K25" s="50"/>
      <c r="L25" s="50"/>
      <c r="M25" s="7">
        <v>329700</v>
      </c>
      <c r="N25" s="50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0.25" customHeight="1">
      <c r="A26" s="10" t="s">
        <v>202</v>
      </c>
      <c r="B26" s="10" t="s">
        <v>70</v>
      </c>
      <c r="C26" s="10" t="s">
        <v>203</v>
      </c>
      <c r="D26" s="10" t="s">
        <v>204</v>
      </c>
      <c r="E26" s="10" t="s">
        <v>103</v>
      </c>
      <c r="F26" s="10" t="s">
        <v>104</v>
      </c>
      <c r="G26" s="10" t="s">
        <v>211</v>
      </c>
      <c r="H26" s="10" t="s">
        <v>212</v>
      </c>
      <c r="I26" s="7">
        <v>592500</v>
      </c>
      <c r="J26" s="7">
        <v>592500</v>
      </c>
      <c r="K26" s="50"/>
      <c r="L26" s="50"/>
      <c r="M26" s="7">
        <v>592500</v>
      </c>
      <c r="N26" s="50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0.25" customHeight="1">
      <c r="A27" s="10" t="s">
        <v>202</v>
      </c>
      <c r="B27" s="10" t="s">
        <v>70</v>
      </c>
      <c r="C27" s="10" t="s">
        <v>203</v>
      </c>
      <c r="D27" s="10" t="s">
        <v>204</v>
      </c>
      <c r="E27" s="10" t="s">
        <v>103</v>
      </c>
      <c r="F27" s="10" t="s">
        <v>104</v>
      </c>
      <c r="G27" s="10" t="s">
        <v>211</v>
      </c>
      <c r="H27" s="10" t="s">
        <v>212</v>
      </c>
      <c r="I27" s="7">
        <v>252000</v>
      </c>
      <c r="J27" s="7">
        <v>252000</v>
      </c>
      <c r="K27" s="50"/>
      <c r="L27" s="50"/>
      <c r="M27" s="7">
        <v>252000</v>
      </c>
      <c r="N27" s="50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20.25" customHeight="1">
      <c r="A28" s="10" t="s">
        <v>202</v>
      </c>
      <c r="B28" s="10" t="s">
        <v>70</v>
      </c>
      <c r="C28" s="10" t="s">
        <v>213</v>
      </c>
      <c r="D28" s="10" t="s">
        <v>214</v>
      </c>
      <c r="E28" s="10" t="s">
        <v>115</v>
      </c>
      <c r="F28" s="10" t="s">
        <v>116</v>
      </c>
      <c r="G28" s="10" t="s">
        <v>215</v>
      </c>
      <c r="H28" s="10" t="s">
        <v>216</v>
      </c>
      <c r="I28" s="7">
        <v>1049261.43</v>
      </c>
      <c r="J28" s="7">
        <v>1049261.43</v>
      </c>
      <c r="K28" s="50"/>
      <c r="L28" s="50"/>
      <c r="M28" s="7">
        <v>1049261.43</v>
      </c>
      <c r="N28" s="50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20.25" customHeight="1">
      <c r="A29" s="10" t="s">
        <v>202</v>
      </c>
      <c r="B29" s="10" t="s">
        <v>70</v>
      </c>
      <c r="C29" s="10" t="s">
        <v>213</v>
      </c>
      <c r="D29" s="10" t="s">
        <v>214</v>
      </c>
      <c r="E29" s="10" t="s">
        <v>125</v>
      </c>
      <c r="F29" s="10" t="s">
        <v>126</v>
      </c>
      <c r="G29" s="10" t="s">
        <v>217</v>
      </c>
      <c r="H29" s="10" t="s">
        <v>218</v>
      </c>
      <c r="I29" s="7">
        <v>28952</v>
      </c>
      <c r="J29" s="7">
        <v>28952</v>
      </c>
      <c r="K29" s="50"/>
      <c r="L29" s="50"/>
      <c r="M29" s="7">
        <v>28952</v>
      </c>
      <c r="N29" s="50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0.25" customHeight="1">
      <c r="A30" s="10" t="s">
        <v>202</v>
      </c>
      <c r="B30" s="10" t="s">
        <v>70</v>
      </c>
      <c r="C30" s="10" t="s">
        <v>213</v>
      </c>
      <c r="D30" s="10" t="s">
        <v>214</v>
      </c>
      <c r="E30" s="10" t="s">
        <v>125</v>
      </c>
      <c r="F30" s="10" t="s">
        <v>126</v>
      </c>
      <c r="G30" s="10" t="s">
        <v>217</v>
      </c>
      <c r="H30" s="10" t="s">
        <v>218</v>
      </c>
      <c r="I30" s="7">
        <v>20680</v>
      </c>
      <c r="J30" s="7">
        <v>20680</v>
      </c>
      <c r="K30" s="50"/>
      <c r="L30" s="50"/>
      <c r="M30" s="7">
        <v>20680</v>
      </c>
      <c r="N30" s="50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20.25" customHeight="1">
      <c r="A31" s="10" t="s">
        <v>202</v>
      </c>
      <c r="B31" s="10" t="s">
        <v>70</v>
      </c>
      <c r="C31" s="10" t="s">
        <v>213</v>
      </c>
      <c r="D31" s="10" t="s">
        <v>214</v>
      </c>
      <c r="E31" s="10" t="s">
        <v>125</v>
      </c>
      <c r="F31" s="10" t="s">
        <v>126</v>
      </c>
      <c r="G31" s="10" t="s">
        <v>217</v>
      </c>
      <c r="H31" s="10" t="s">
        <v>218</v>
      </c>
      <c r="I31" s="7">
        <v>518072.83</v>
      </c>
      <c r="J31" s="7">
        <v>518072.83</v>
      </c>
      <c r="K31" s="50"/>
      <c r="L31" s="50"/>
      <c r="M31" s="7">
        <v>518072.83</v>
      </c>
      <c r="N31" s="50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20.25" customHeight="1">
      <c r="A32" s="10" t="s">
        <v>202</v>
      </c>
      <c r="B32" s="10" t="s">
        <v>70</v>
      </c>
      <c r="C32" s="10" t="s">
        <v>213</v>
      </c>
      <c r="D32" s="10" t="s">
        <v>214</v>
      </c>
      <c r="E32" s="10" t="s">
        <v>127</v>
      </c>
      <c r="F32" s="10" t="s">
        <v>128</v>
      </c>
      <c r="G32" s="10" t="s">
        <v>219</v>
      </c>
      <c r="H32" s="10" t="s">
        <v>220</v>
      </c>
      <c r="I32" s="7">
        <v>174725.15</v>
      </c>
      <c r="J32" s="7">
        <v>174725.15</v>
      </c>
      <c r="K32" s="50"/>
      <c r="L32" s="50"/>
      <c r="M32" s="7">
        <v>174725.15</v>
      </c>
      <c r="N32" s="50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0.25" customHeight="1">
      <c r="A33" s="10" t="s">
        <v>202</v>
      </c>
      <c r="B33" s="10" t="s">
        <v>70</v>
      </c>
      <c r="C33" s="10" t="s">
        <v>213</v>
      </c>
      <c r="D33" s="10" t="s">
        <v>214</v>
      </c>
      <c r="E33" s="10" t="s">
        <v>127</v>
      </c>
      <c r="F33" s="10" t="s">
        <v>128</v>
      </c>
      <c r="G33" s="10" t="s">
        <v>219</v>
      </c>
      <c r="H33" s="10" t="s">
        <v>220</v>
      </c>
      <c r="I33" s="7">
        <v>327894.2</v>
      </c>
      <c r="J33" s="7">
        <v>327894.2</v>
      </c>
      <c r="K33" s="50"/>
      <c r="L33" s="50"/>
      <c r="M33" s="7">
        <v>327894.2</v>
      </c>
      <c r="N33" s="50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20.25" customHeight="1">
      <c r="A34" s="10" t="s">
        <v>202</v>
      </c>
      <c r="B34" s="10" t="s">
        <v>70</v>
      </c>
      <c r="C34" s="10" t="s">
        <v>213</v>
      </c>
      <c r="D34" s="10" t="s">
        <v>214</v>
      </c>
      <c r="E34" s="10" t="s">
        <v>101</v>
      </c>
      <c r="F34" s="10" t="s">
        <v>102</v>
      </c>
      <c r="G34" s="10" t="s">
        <v>221</v>
      </c>
      <c r="H34" s="10" t="s">
        <v>222</v>
      </c>
      <c r="I34" s="7">
        <v>19500</v>
      </c>
      <c r="J34" s="7">
        <v>19500</v>
      </c>
      <c r="K34" s="50"/>
      <c r="L34" s="50"/>
      <c r="M34" s="7">
        <v>19500</v>
      </c>
      <c r="N34" s="50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20.25" customHeight="1">
      <c r="A35" s="10" t="s">
        <v>202</v>
      </c>
      <c r="B35" s="10" t="s">
        <v>70</v>
      </c>
      <c r="C35" s="10" t="s">
        <v>213</v>
      </c>
      <c r="D35" s="10" t="s">
        <v>214</v>
      </c>
      <c r="E35" s="10" t="s">
        <v>103</v>
      </c>
      <c r="F35" s="10" t="s">
        <v>104</v>
      </c>
      <c r="G35" s="10" t="s">
        <v>221</v>
      </c>
      <c r="H35" s="10" t="s">
        <v>222</v>
      </c>
      <c r="I35" s="7">
        <v>22500</v>
      </c>
      <c r="J35" s="7">
        <v>22500</v>
      </c>
      <c r="K35" s="50"/>
      <c r="L35" s="50"/>
      <c r="M35" s="7">
        <v>22500</v>
      </c>
      <c r="N35" s="50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20.25" customHeight="1">
      <c r="A36" s="10" t="s">
        <v>202</v>
      </c>
      <c r="B36" s="10" t="s">
        <v>70</v>
      </c>
      <c r="C36" s="10" t="s">
        <v>213</v>
      </c>
      <c r="D36" s="10" t="s">
        <v>214</v>
      </c>
      <c r="E36" s="10" t="s">
        <v>129</v>
      </c>
      <c r="F36" s="10" t="s">
        <v>130</v>
      </c>
      <c r="G36" s="10" t="s">
        <v>221</v>
      </c>
      <c r="H36" s="10" t="s">
        <v>222</v>
      </c>
      <c r="I36" s="7">
        <v>24640</v>
      </c>
      <c r="J36" s="7">
        <v>24640</v>
      </c>
      <c r="K36" s="50"/>
      <c r="L36" s="50"/>
      <c r="M36" s="7">
        <v>24640</v>
      </c>
      <c r="N36" s="50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20.25" customHeight="1">
      <c r="A37" s="10" t="s">
        <v>202</v>
      </c>
      <c r="B37" s="10" t="s">
        <v>70</v>
      </c>
      <c r="C37" s="10" t="s">
        <v>223</v>
      </c>
      <c r="D37" s="10" t="s">
        <v>136</v>
      </c>
      <c r="E37" s="10" t="s">
        <v>135</v>
      </c>
      <c r="F37" s="10" t="s">
        <v>136</v>
      </c>
      <c r="G37" s="10" t="s">
        <v>224</v>
      </c>
      <c r="H37" s="10" t="s">
        <v>136</v>
      </c>
      <c r="I37" s="7">
        <v>786923</v>
      </c>
      <c r="J37" s="7">
        <v>786923</v>
      </c>
      <c r="K37" s="50"/>
      <c r="L37" s="50"/>
      <c r="M37" s="7">
        <v>786923</v>
      </c>
      <c r="N37" s="50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20.25" customHeight="1">
      <c r="A38" s="10" t="s">
        <v>202</v>
      </c>
      <c r="B38" s="10" t="s">
        <v>70</v>
      </c>
      <c r="C38" s="10" t="s">
        <v>225</v>
      </c>
      <c r="D38" s="10" t="s">
        <v>226</v>
      </c>
      <c r="E38" s="10" t="s">
        <v>113</v>
      </c>
      <c r="F38" s="10" t="s">
        <v>114</v>
      </c>
      <c r="G38" s="10" t="s">
        <v>227</v>
      </c>
      <c r="H38" s="10" t="s">
        <v>228</v>
      </c>
      <c r="I38" s="7">
        <v>576000</v>
      </c>
      <c r="J38" s="7">
        <v>576000</v>
      </c>
      <c r="K38" s="50"/>
      <c r="L38" s="50"/>
      <c r="M38" s="7">
        <v>576000</v>
      </c>
      <c r="N38" s="50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20.25" customHeight="1">
      <c r="A39" s="10" t="s">
        <v>202</v>
      </c>
      <c r="B39" s="10" t="s">
        <v>70</v>
      </c>
      <c r="C39" s="10" t="s">
        <v>229</v>
      </c>
      <c r="D39" s="10" t="s">
        <v>230</v>
      </c>
      <c r="E39" s="10" t="s">
        <v>107</v>
      </c>
      <c r="F39" s="10" t="s">
        <v>108</v>
      </c>
      <c r="G39" s="10" t="s">
        <v>231</v>
      </c>
      <c r="H39" s="10" t="s">
        <v>232</v>
      </c>
      <c r="I39" s="7">
        <v>768</v>
      </c>
      <c r="J39" s="7">
        <v>768</v>
      </c>
      <c r="K39" s="50"/>
      <c r="L39" s="50"/>
      <c r="M39" s="7">
        <v>768</v>
      </c>
      <c r="N39" s="50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0.25" customHeight="1">
      <c r="A40" s="10" t="s">
        <v>202</v>
      </c>
      <c r="B40" s="10" t="s">
        <v>70</v>
      </c>
      <c r="C40" s="10" t="s">
        <v>229</v>
      </c>
      <c r="D40" s="10" t="s">
        <v>230</v>
      </c>
      <c r="E40" s="10" t="s">
        <v>101</v>
      </c>
      <c r="F40" s="10" t="s">
        <v>102</v>
      </c>
      <c r="G40" s="10" t="s">
        <v>233</v>
      </c>
      <c r="H40" s="10" t="s">
        <v>234</v>
      </c>
      <c r="I40" s="7">
        <v>9811.2000000000007</v>
      </c>
      <c r="J40" s="7">
        <v>9811.2000000000007</v>
      </c>
      <c r="K40" s="50"/>
      <c r="L40" s="50"/>
      <c r="M40" s="7">
        <v>9811.2000000000007</v>
      </c>
      <c r="N40" s="50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20.25" customHeight="1">
      <c r="A41" s="10" t="s">
        <v>202</v>
      </c>
      <c r="B41" s="10" t="s">
        <v>70</v>
      </c>
      <c r="C41" s="10" t="s">
        <v>229</v>
      </c>
      <c r="D41" s="10" t="s">
        <v>230</v>
      </c>
      <c r="E41" s="10" t="s">
        <v>103</v>
      </c>
      <c r="F41" s="10" t="s">
        <v>104</v>
      </c>
      <c r="G41" s="10" t="s">
        <v>233</v>
      </c>
      <c r="H41" s="10" t="s">
        <v>234</v>
      </c>
      <c r="I41" s="7">
        <v>5625.6</v>
      </c>
      <c r="J41" s="7">
        <v>5625.6</v>
      </c>
      <c r="K41" s="50"/>
      <c r="L41" s="50"/>
      <c r="M41" s="7">
        <v>5625.6</v>
      </c>
      <c r="N41" s="50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20.25" customHeight="1">
      <c r="A42" s="10" t="s">
        <v>202</v>
      </c>
      <c r="B42" s="10" t="s">
        <v>70</v>
      </c>
      <c r="C42" s="10" t="s">
        <v>229</v>
      </c>
      <c r="D42" s="10" t="s">
        <v>230</v>
      </c>
      <c r="E42" s="10" t="s">
        <v>101</v>
      </c>
      <c r="F42" s="10" t="s">
        <v>102</v>
      </c>
      <c r="G42" s="10" t="s">
        <v>235</v>
      </c>
      <c r="H42" s="10" t="s">
        <v>236</v>
      </c>
      <c r="I42" s="7">
        <v>23511</v>
      </c>
      <c r="J42" s="7">
        <v>23511</v>
      </c>
      <c r="K42" s="50"/>
      <c r="L42" s="50"/>
      <c r="M42" s="7">
        <v>23511</v>
      </c>
      <c r="N42" s="50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20.25" customHeight="1">
      <c r="A43" s="10" t="s">
        <v>202</v>
      </c>
      <c r="B43" s="10" t="s">
        <v>70</v>
      </c>
      <c r="C43" s="10" t="s">
        <v>229</v>
      </c>
      <c r="D43" s="10" t="s">
        <v>230</v>
      </c>
      <c r="E43" s="10" t="s">
        <v>103</v>
      </c>
      <c r="F43" s="10" t="s">
        <v>104</v>
      </c>
      <c r="G43" s="10" t="s">
        <v>235</v>
      </c>
      <c r="H43" s="10" t="s">
        <v>236</v>
      </c>
      <c r="I43" s="7">
        <v>17578.400000000001</v>
      </c>
      <c r="J43" s="7">
        <v>17578.400000000001</v>
      </c>
      <c r="K43" s="50"/>
      <c r="L43" s="50"/>
      <c r="M43" s="7">
        <v>17578.400000000001</v>
      </c>
      <c r="N43" s="50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20.25" customHeight="1">
      <c r="A44" s="10" t="s">
        <v>202</v>
      </c>
      <c r="B44" s="10" t="s">
        <v>70</v>
      </c>
      <c r="C44" s="10" t="s">
        <v>237</v>
      </c>
      <c r="D44" s="10" t="s">
        <v>238</v>
      </c>
      <c r="E44" s="10" t="s">
        <v>119</v>
      </c>
      <c r="F44" s="10" t="s">
        <v>120</v>
      </c>
      <c r="G44" s="10" t="s">
        <v>239</v>
      </c>
      <c r="H44" s="10" t="s">
        <v>240</v>
      </c>
      <c r="I44" s="7">
        <v>42996</v>
      </c>
      <c r="J44" s="7">
        <v>42996</v>
      </c>
      <c r="K44" s="50"/>
      <c r="L44" s="50"/>
      <c r="M44" s="7">
        <v>42996</v>
      </c>
      <c r="N44" s="50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7.25" customHeight="1">
      <c r="A45" s="164" t="s">
        <v>175</v>
      </c>
      <c r="B45" s="165"/>
      <c r="C45" s="166"/>
      <c r="D45" s="166"/>
      <c r="E45" s="166"/>
      <c r="F45" s="166"/>
      <c r="G45" s="166"/>
      <c r="H45" s="167"/>
      <c r="I45" s="7">
        <v>11376098.810000001</v>
      </c>
      <c r="J45" s="7">
        <v>11376098.810000001</v>
      </c>
      <c r="K45" s="7"/>
      <c r="L45" s="7"/>
      <c r="M45" s="7">
        <v>11376098.810000001</v>
      </c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mergeCells count="31">
    <mergeCell ref="A45:H45"/>
    <mergeCell ref="I5:X5"/>
    <mergeCell ref="I6:I8"/>
    <mergeCell ref="K7:K8"/>
    <mergeCell ref="L7:L8"/>
    <mergeCell ref="M7:M8"/>
    <mergeCell ref="N7:N8"/>
    <mergeCell ref="S7:S8"/>
    <mergeCell ref="T7:T8"/>
    <mergeCell ref="U7:U8"/>
    <mergeCell ref="V7:V8"/>
    <mergeCell ref="W7:W8"/>
    <mergeCell ref="X7:X8"/>
    <mergeCell ref="O7:O8"/>
    <mergeCell ref="P7:P8"/>
    <mergeCell ref="A3:X3"/>
    <mergeCell ref="A4:H4"/>
    <mergeCell ref="A5:A8"/>
    <mergeCell ref="C5:C8"/>
    <mergeCell ref="D5:D8"/>
    <mergeCell ref="E5:E8"/>
    <mergeCell ref="F5:F8"/>
    <mergeCell ref="G5:G8"/>
    <mergeCell ref="H5:H8"/>
    <mergeCell ref="J6:N6"/>
    <mergeCell ref="R6:R8"/>
    <mergeCell ref="S6:X6"/>
    <mergeCell ref="Q7:Q8"/>
    <mergeCell ref="O6:Q6"/>
    <mergeCell ref="B5:B8"/>
    <mergeCell ref="J7:J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 pane="bottomLeft" activeCell="D5" sqref="D5:D8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27"/>
      <c r="E2" s="51"/>
      <c r="F2" s="51"/>
      <c r="G2" s="51"/>
      <c r="H2" s="51"/>
      <c r="U2" s="27"/>
      <c r="W2" s="4" t="s">
        <v>241</v>
      </c>
    </row>
    <row r="3" spans="1:23" ht="46.5" customHeight="1">
      <c r="A3" s="147" t="str">
        <f>"2025"&amp;"年部门项目支出预算表"</f>
        <v>2025年部门项目支出预算表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</row>
    <row r="4" spans="1:23" ht="13.5" customHeight="1">
      <c r="A4" s="148" t="str">
        <f>"单位名称："&amp;"宜良县耿家营民族中学"</f>
        <v>单位名称：宜良县耿家营民族中学</v>
      </c>
      <c r="B4" s="149"/>
      <c r="C4" s="149"/>
      <c r="D4" s="149"/>
      <c r="E4" s="149"/>
      <c r="F4" s="149"/>
      <c r="G4" s="149"/>
      <c r="H4" s="149"/>
      <c r="I4" s="46"/>
      <c r="J4" s="46"/>
      <c r="K4" s="46"/>
      <c r="L4" s="46"/>
      <c r="M4" s="46"/>
      <c r="N4" s="46"/>
      <c r="O4" s="46"/>
      <c r="P4" s="46"/>
      <c r="Q4" s="46"/>
      <c r="U4" s="27"/>
      <c r="W4" s="52" t="s">
        <v>1</v>
      </c>
    </row>
    <row r="5" spans="1:23" ht="21.75" customHeight="1">
      <c r="A5" s="151" t="s">
        <v>242</v>
      </c>
      <c r="B5" s="168" t="s">
        <v>186</v>
      </c>
      <c r="C5" s="151" t="s">
        <v>187</v>
      </c>
      <c r="D5" s="151" t="s">
        <v>243</v>
      </c>
      <c r="E5" s="168" t="s">
        <v>188</v>
      </c>
      <c r="F5" s="168" t="s">
        <v>189</v>
      </c>
      <c r="G5" s="168" t="s">
        <v>244</v>
      </c>
      <c r="H5" s="168" t="s">
        <v>245</v>
      </c>
      <c r="I5" s="173" t="s">
        <v>55</v>
      </c>
      <c r="J5" s="161" t="s">
        <v>246</v>
      </c>
      <c r="K5" s="132"/>
      <c r="L5" s="132"/>
      <c r="M5" s="133"/>
      <c r="N5" s="161" t="s">
        <v>194</v>
      </c>
      <c r="O5" s="132"/>
      <c r="P5" s="133"/>
      <c r="Q5" s="168" t="s">
        <v>61</v>
      </c>
      <c r="R5" s="161" t="s">
        <v>62</v>
      </c>
      <c r="S5" s="132"/>
      <c r="T5" s="132"/>
      <c r="U5" s="132"/>
      <c r="V5" s="132"/>
      <c r="W5" s="133"/>
    </row>
    <row r="6" spans="1:23" ht="21.75" customHeight="1">
      <c r="A6" s="152"/>
      <c r="B6" s="153"/>
      <c r="C6" s="152"/>
      <c r="D6" s="152"/>
      <c r="E6" s="169"/>
      <c r="F6" s="169"/>
      <c r="G6" s="169"/>
      <c r="H6" s="169"/>
      <c r="I6" s="153"/>
      <c r="J6" s="171" t="s">
        <v>58</v>
      </c>
      <c r="K6" s="129"/>
      <c r="L6" s="168" t="s">
        <v>59</v>
      </c>
      <c r="M6" s="168" t="s">
        <v>60</v>
      </c>
      <c r="N6" s="168" t="s">
        <v>58</v>
      </c>
      <c r="O6" s="168" t="s">
        <v>59</v>
      </c>
      <c r="P6" s="168" t="s">
        <v>60</v>
      </c>
      <c r="Q6" s="169"/>
      <c r="R6" s="168" t="s">
        <v>57</v>
      </c>
      <c r="S6" s="168" t="s">
        <v>64</v>
      </c>
      <c r="T6" s="168" t="s">
        <v>200</v>
      </c>
      <c r="U6" s="168" t="s">
        <v>66</v>
      </c>
      <c r="V6" s="168" t="s">
        <v>67</v>
      </c>
      <c r="W6" s="168" t="s">
        <v>68</v>
      </c>
    </row>
    <row r="7" spans="1:23" ht="21" customHeight="1">
      <c r="A7" s="153"/>
      <c r="B7" s="153"/>
      <c r="C7" s="153"/>
      <c r="D7" s="153"/>
      <c r="E7" s="153"/>
      <c r="F7" s="153"/>
      <c r="G7" s="153"/>
      <c r="H7" s="153"/>
      <c r="I7" s="153"/>
      <c r="J7" s="172" t="s">
        <v>57</v>
      </c>
      <c r="K7" s="130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3" ht="39.75" customHeight="1">
      <c r="A8" s="158"/>
      <c r="B8" s="135"/>
      <c r="C8" s="158"/>
      <c r="D8" s="158"/>
      <c r="E8" s="170"/>
      <c r="F8" s="170"/>
      <c r="G8" s="170"/>
      <c r="H8" s="170"/>
      <c r="I8" s="135"/>
      <c r="J8" s="54" t="s">
        <v>57</v>
      </c>
      <c r="K8" s="54" t="s">
        <v>247</v>
      </c>
      <c r="L8" s="170"/>
      <c r="M8" s="170"/>
      <c r="N8" s="170"/>
      <c r="O8" s="170"/>
      <c r="P8" s="170"/>
      <c r="Q8" s="170"/>
      <c r="R8" s="170"/>
      <c r="S8" s="170"/>
      <c r="T8" s="170"/>
      <c r="U8" s="135"/>
      <c r="V8" s="170"/>
      <c r="W8" s="170"/>
    </row>
    <row r="9" spans="1:23" ht="15" customHeight="1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55">
        <v>21</v>
      </c>
      <c r="V9" s="49">
        <v>22</v>
      </c>
      <c r="W9" s="55">
        <v>23</v>
      </c>
    </row>
    <row r="10" spans="1:23" ht="21.75" customHeight="1">
      <c r="A10" s="24"/>
      <c r="B10" s="24"/>
      <c r="C10" s="24"/>
      <c r="D10" s="24"/>
      <c r="E10" s="24"/>
      <c r="F10" s="24"/>
      <c r="G10" s="24"/>
      <c r="H10" s="24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8.75" customHeight="1">
      <c r="A11" s="164" t="s">
        <v>175</v>
      </c>
      <c r="B11" s="165"/>
      <c r="C11" s="165"/>
      <c r="D11" s="165"/>
      <c r="E11" s="165"/>
      <c r="F11" s="165"/>
      <c r="G11" s="165"/>
      <c r="H11" s="11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25.5" customHeight="1">
      <c r="A12" s="235" t="s">
        <v>320</v>
      </c>
    </row>
  </sheetData>
  <mergeCells count="28">
    <mergeCell ref="A11:H11"/>
    <mergeCell ref="U6:U8"/>
    <mergeCell ref="B5:B8"/>
    <mergeCell ref="J6:K7"/>
    <mergeCell ref="A3:W3"/>
    <mergeCell ref="F5:F8"/>
    <mergeCell ref="A5:A8"/>
    <mergeCell ref="C5:C8"/>
    <mergeCell ref="A4:H4"/>
    <mergeCell ref="D5:D8"/>
    <mergeCell ref="G5:G8"/>
    <mergeCell ref="H5:H8"/>
    <mergeCell ref="I5:I8"/>
    <mergeCell ref="L6:L8"/>
    <mergeCell ref="E5:E8"/>
    <mergeCell ref="M6:M8"/>
    <mergeCell ref="J5:M5"/>
    <mergeCell ref="N5:P5"/>
    <mergeCell ref="N6:N8"/>
    <mergeCell ref="O6:O8"/>
    <mergeCell ref="P6:P8"/>
    <mergeCell ref="Q5:Q8"/>
    <mergeCell ref="R5:W5"/>
    <mergeCell ref="R6:R8"/>
    <mergeCell ref="S6:S8"/>
    <mergeCell ref="T6:T8"/>
    <mergeCell ref="V6:V8"/>
    <mergeCell ref="W6:W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D7" sqref="D7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44" t="s">
        <v>248</v>
      </c>
    </row>
    <row r="3" spans="1:10" ht="39.75" customHeight="1">
      <c r="A3" s="174" t="str">
        <f>"2025"&amp;"年部门项目支出绩效目标表"</f>
        <v>2025年部门项目支出绩效目标表</v>
      </c>
      <c r="B3" s="147"/>
      <c r="C3" s="147"/>
      <c r="D3" s="147"/>
      <c r="E3" s="147"/>
      <c r="F3" s="146"/>
      <c r="G3" s="147"/>
      <c r="H3" s="146"/>
      <c r="I3" s="146"/>
      <c r="J3" s="147"/>
    </row>
    <row r="4" spans="1:10" ht="17.25" customHeight="1">
      <c r="A4" s="148" t="str">
        <f>"单位名称："&amp;"宜良县耿家营民族中学"</f>
        <v>单位名称：宜良县耿家营民族中学</v>
      </c>
      <c r="B4" s="88"/>
      <c r="C4" s="88"/>
      <c r="D4" s="88"/>
      <c r="E4" s="88"/>
      <c r="F4" s="88"/>
      <c r="G4" s="88"/>
      <c r="H4" s="88"/>
    </row>
    <row r="5" spans="1:10" ht="44.25" customHeight="1">
      <c r="A5" s="54" t="s">
        <v>187</v>
      </c>
      <c r="B5" s="54" t="s">
        <v>249</v>
      </c>
      <c r="C5" s="54" t="s">
        <v>250</v>
      </c>
      <c r="D5" s="54" t="s">
        <v>251</v>
      </c>
      <c r="E5" s="54" t="s">
        <v>252</v>
      </c>
      <c r="F5" s="56" t="s">
        <v>253</v>
      </c>
      <c r="G5" s="54" t="s">
        <v>254</v>
      </c>
      <c r="H5" s="56" t="s">
        <v>255</v>
      </c>
      <c r="I5" s="56" t="s">
        <v>256</v>
      </c>
      <c r="J5" s="54" t="s">
        <v>257</v>
      </c>
    </row>
    <row r="6" spans="1:10" ht="18.75" customHeight="1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49">
        <v>6</v>
      </c>
      <c r="G6" s="57">
        <v>7</v>
      </c>
      <c r="H6" s="49">
        <v>8</v>
      </c>
      <c r="I6" s="49">
        <v>9</v>
      </c>
      <c r="J6" s="57">
        <v>10</v>
      </c>
    </row>
    <row r="7" spans="1:10" ht="42" customHeight="1">
      <c r="A7" s="25"/>
      <c r="B7" s="24"/>
      <c r="C7" s="24"/>
      <c r="D7" s="24"/>
      <c r="E7" s="58"/>
      <c r="F7" s="14"/>
      <c r="G7" s="58"/>
      <c r="H7" s="14"/>
      <c r="I7" s="14"/>
      <c r="J7" s="58"/>
    </row>
    <row r="8" spans="1:10" ht="42" customHeight="1">
      <c r="A8" s="25"/>
      <c r="B8" s="16"/>
      <c r="C8" s="16"/>
      <c r="D8" s="16"/>
      <c r="E8" s="25"/>
      <c r="F8" s="16"/>
      <c r="G8" s="25"/>
      <c r="H8" s="16"/>
      <c r="I8" s="16"/>
      <c r="J8" s="25"/>
    </row>
    <row r="9" spans="1:10" ht="17.25" customHeight="1">
      <c r="A9" s="235" t="s">
        <v>321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2025-03-03T11:50:27Z</dcterms:created>
  <dcterms:modified xsi:type="dcterms:W3CDTF">2025-03-03T11:57:50Z</dcterms:modified>
</cp:coreProperties>
</file>