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9150" firstSheet="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7" l="1"/>
  <c r="J43" i="7"/>
  <c r="J42" i="7"/>
  <c r="H42" i="7"/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<sst xmlns="http://schemas.openxmlformats.org/spreadsheetml/2006/main" count="762" uniqueCount="338">
  <si>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</si>
  <si>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</si>
  <si>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</si>
  <si>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</si>
  <si>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</si>
  <si>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</si>
  <si>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</si>
  <si>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</si>
  <si>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</si>
  <si>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</si>
  <si>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</si>
  <si>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</si>
  <si>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</si>
  <si>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</si>
  <si>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</si>
  <si>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</si>
  <si>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</si>
  <si>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</si>
  <si>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</si>
  <si>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</si>
  <si>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</si>
  <si>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</si>
  <si>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</si>
  <si>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</si>
  <si>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</si>
  <si>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</si>
  <si>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</si>
  <si>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</si>
  <si>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</si>
  <si>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</si>
  <si>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</si>
  <si>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</si>
  <si>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</si>
  <si>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</si>
  <si>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</si>
  <si>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</si>
  <si>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</si>
  <si>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</si>
  <si>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</si>
  <si>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</si>
  <si>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</si>
  <si>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</si>
  <si>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</si>
  <si>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</si>
  <si>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</si>
  <si>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</si>
  <si>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</si>
  <si>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</si>
  <si>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</si>
  <si>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</si>
  <si>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</si>
  <si>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</si>
  <si>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</si>
  <si>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</si>
  <si>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</si>
  <si>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</si>
  <si>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</si>
  <si>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</si>
  <si>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</si>
  <si>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</si>
  <si>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</si>
  <si>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</si>
  <si>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</si>
  <si>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</si>
  <si>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</si>
  <si>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</si>
  <si>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</si>
  <si>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</si>
  <si>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</si>
  <si>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</si>
  <si>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宜良县教育科学研究与教师发展中心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</si>
  <si>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</si>
  <si>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</si>
  <si>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</si>
  <si>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</si>
  <si>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</si>
  <si>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</si>
  <si>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</si>
  <si>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</si>
  <si>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</si>
  <si>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</si>
  <si>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</si>
  <si>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</si>
  <si>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</si>
  <si>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</si>
  <si>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</si>
  <si>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</si>
  <si>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</si>
  <si>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</si>
  <si>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</si>
  <si>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</si>
  <si>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</si>
  <si>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</si>
  <si>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</si>
  <si>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</si>
  <si>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</si>
  <si>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</si>
  <si>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</si>
  <si>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</si>
  <si>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</si>
  <si>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</si>
  <si>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2050199</t>
  </si>
  <si>
    <t>其他教育管理事务支出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</si>
  <si>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</si>
  <si>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</si>
  <si>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</si>
  <si>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</si>
  <si>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</si>
  <si>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</si>
  <si>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</si>
  <si>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</si>
  <si>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</si>
  <si>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</si>
  <si>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</si>
  <si>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</si>
  <si>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</si>
  <si>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</si>
  <si>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</si>
  <si>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</si>
  <si>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</si>
  <si>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</si>
  <si>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</si>
  <si>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</si>
  <si>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</si>
  <si>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</si>
  <si>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</si>
  <si>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</si>
  <si>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</si>
  <si>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</si>
  <si>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</si>
  <si>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</si>
  <si>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</si>
  <si>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</si>
  <si>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</si>
  <si>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</si>
  <si>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</si>
  <si>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</si>
  <si>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</si>
  <si>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</si>
  <si>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</si>
  <si>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</si>
  <si>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</si>
  <si>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</si>
  <si>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</si>
  <si>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</si>
  <si>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</si>
  <si>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</si>
  <si>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</si>
  <si>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</si>
  <si>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</si>
  <si>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</si>
  <si>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</si>
  <si>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</si>
  <si>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</si>
  <si>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</si>
  <si>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</si>
  <si>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</si>
  <si>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</si>
  <si>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</si>
  <si>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</si>
  <si>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</si>
  <si>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</si>
  <si>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</si>
  <si>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</si>
  <si>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</si>
  <si>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</si>
  <si>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</si>
  <si>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</si>
  <si>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</si>
  <si>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</si>
  <si>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</si>
  <si>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</si>
  <si>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</si>
  <si>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</si>
  <si>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</si>
  <si>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</si>
  <si>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</si>
  <si>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</si>
  <si>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</si>
  <si>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</si>
  <si>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</si>
  <si>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</si>
  <si>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</si>
  <si>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</si>
  <si>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</si>
  <si>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</si>
  <si>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</si>
  <si>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</si>
  <si>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</si>
  <si>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</si>
  <si>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</si>
  <si>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</si>
  <si>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</si>
  <si>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</si>
  <si>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</si>
  <si>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</si>
  <si>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</si>
  <si>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</si>
  <si>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</si>
  <si>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530125210000000001417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</si>
  <si>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</si>
  <si>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</si>
  <si>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</si>
  <si>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</si>
  <si>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</si>
  <si>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</si>
  <si>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</si>
  <si>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</si>
  <si>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</si>
  <si>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</si>
  <si>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</si>
  <si>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530125210000000001418</t>
  </si>
  <si>
    <t>30113</t>
  </si>
  <si>
    <t>530125210000000001419</t>
  </si>
  <si>
    <t>对个人和家庭的补助</t>
  </si>
  <si>
    <t>30304</t>
  </si>
  <si>
    <t>抚恤金</t>
  </si>
  <si>
    <t>530125210000000001421</t>
  </si>
  <si>
    <t>30217</t>
  </si>
  <si>
    <t>530125210000000001423</t>
  </si>
  <si>
    <t>工会经费</t>
  </si>
  <si>
    <t>30228</t>
  </si>
  <si>
    <t>530125210000000001424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</si>
  <si>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</si>
  <si>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</si>
  <si>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</si>
  <si>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</si>
  <si>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</si>
  <si>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</si>
  <si>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</si>
  <si>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</si>
  <si>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</si>
  <si>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</si>
  <si>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</si>
  <si>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</si>
  <si>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</si>
  <si>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30216</t>
  </si>
  <si>
    <t>培训费</t>
  </si>
  <si>
    <t>30229</t>
  </si>
  <si>
    <t>福利费</t>
  </si>
  <si>
    <t>530125210000000002234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</si>
  <si>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</si>
  <si>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</si>
  <si>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</si>
  <si>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</si>
  <si>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</si>
  <si>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</si>
  <si>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</si>
  <si>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</si>
  <si>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</si>
  <si>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530125231100001338245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</si>
  <si>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</si>
  <si>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</si>
  <si>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</si>
  <si>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</si>
  <si>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</si>
  <si>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</si>
  <si>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</si>
  <si>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</si>
  <si>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</si>
  <si>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</si>
  <si>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</si>
  <si>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</si>
  <si>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</si>
  <si>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</si>
  <si>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</si>
  <si>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</si>
  <si>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</si>
  <si>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</si>
  <si>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</si>
  <si>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</si>
  <si>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</si>
  <si>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</si>
  <si>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</si>
  <si>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</si>
  <si>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</si>
  <si>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</si>
  <si>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</si>
  <si>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</si>
  <si>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</si>
  <si>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</si>
  <si>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</si>
  <si>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</si>
  <si>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</si>
  <si>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</si>
  <si>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</si>
  <si>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</si>
  <si>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</si>
  <si>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</si>
  <si>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</si>
  <si>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</si>
  <si>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</si>
  <si>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</si>
  <si>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</si>
  <si>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</si>
  <si>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</si>
  <si>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</si>
  <si>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</si>
  <si>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</si>
  <si>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</si>
  <si>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</si>
  <si>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</si>
  <si>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</si>
  <si>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</si>
  <si>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</si>
  <si>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</si>
  <si>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</si>
  <si>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</si>
  <si>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</si>
  <si>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</si>
  <si>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</si>
  <si>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</si>
  <si>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</si>
  <si>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</si>
  <si>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</si>
  <si>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</si>
  <si>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</si>
  <si>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</si>
  <si>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</si>
  <si>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</si>
  <si>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</si>
  <si>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</si>
  <si>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</si>
  <si>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</si>
  <si>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</si>
  <si>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</si>
  <si>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</si>
  <si>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</si>
  <si>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</si>
  <si>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</si>
  <si>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</si>
  <si>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说明：宜良县教育科学研究与教师发展中心部门2024年一般公共预算财政拨款“三公”经费预算合计16320.00元，较上年增加320.00元，增长2.00%，具体变动情况如下：                             
（一）因公出国（境）费
 宜良县教育科学研究与教师发展中心部门2025年因公出国（境）费预算为0元，较上年增加0元，增长0%，共计安排因公出国（境）团组0个，因公出国（境）0人次，较上年无变化。
（二）公务接待费
宜良县教育科学研究与教师发展中心部门2025年公务接待费预算为16320.00元，较上年增加320.00元，增长2.00%，国内公务接待批次为2次，共计接待60人次。增减变化原因是2025年政府对公务接待的预算进行严格控制和削减，我单位按照要求厉行节约，采取用了更为经济、环保的接待方式，减少了接待的次数，降低了不必要的开支，从而节省了接待费用。2025年我单位严格按照定额标准进行预算，2025年预算人数为51人，较上年增加1人，所以2025年公务接待费较上年增加320元。
（三）公务用车购置及运行维护费
宜良县教育科学研究与教师发展中心部门2025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。较上年无变化。</t>
    <phoneticPr fontId="21" type="noConversion"/>
  </si>
  <si>
    <t>备注：2025年我单位无此预算项目，本表为空。</t>
    <phoneticPr fontId="21" type="noConversion"/>
  </si>
  <si>
    <r>
      <t>备注：1</t>
    </r>
    <r>
      <rPr>
        <sz val="9"/>
        <color rgb="FF000000"/>
        <rFont val="宋体"/>
        <charset val="134"/>
      </rPr>
      <t>.</t>
    </r>
    <r>
      <rPr>
        <sz val="9"/>
        <color rgb="FF000000"/>
        <rFont val="宋体"/>
        <charset val="134"/>
      </rPr>
      <t>当面向中小企业预留资金大于合计时，面向中小企业预留资金为三年预计数。</t>
    </r>
    <phoneticPr fontId="21" type="noConversion"/>
  </si>
  <si>
    <t xml:space="preserve">     2.2025年我单位无此预算项目，本表为空。</t>
    <phoneticPr fontId="21" type="noConversion"/>
  </si>
  <si>
    <t>备注：2025年我单位无此预算项目，本表为空。</t>
    <phoneticPr fontId="21" type="noConversion"/>
  </si>
  <si>
    <r>
      <t>备注：202</t>
    </r>
    <r>
      <rPr>
        <sz val="10"/>
        <rFont val="宋体"/>
        <family val="3"/>
        <charset val="134"/>
      </rPr>
      <t>5</t>
    </r>
    <r>
      <rPr>
        <sz val="10"/>
        <rFont val="宋体"/>
        <charset val="134"/>
      </rPr>
      <t>年我单位无此预算项目，本表为空。</t>
    </r>
    <phoneticPr fontId="21" type="noConversion"/>
  </si>
  <si>
    <r>
      <t>备注：202</t>
    </r>
    <r>
      <rPr>
        <sz val="10"/>
        <rFont val="宋体"/>
        <family val="3"/>
        <charset val="134"/>
      </rPr>
      <t>5</t>
    </r>
    <r>
      <rPr>
        <sz val="10"/>
        <rFont val="宋体"/>
        <charset val="134"/>
      </rPr>
      <t>年我单位无此预算项目，本表为空。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</si>
</sst>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 "/>
  </numFmts>
  <fonts count="24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sz val="11"/>
      <name val="Microsoft Sans Serif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1">
    <xf numFmtId="0" fontId="0" fillId="0" borderId="0"/>
    <xf numFmtId="176" fontId="19" fillId="0" borderId="1">
      <alignment horizontal="right" vertical="center"/>
    </xf>
    <xf numFmtId="49" fontId="19" fillId="0" borderId="1">
      <alignment horizontal="left" vertical="center" wrapText="1"/>
    </xf>
    <xf numFmtId="176" fontId="19" fillId="0" borderId="1">
      <alignment horizontal="right" vertical="center"/>
    </xf>
    <xf numFmtId="177" fontId="19" fillId="0" borderId="1">
      <alignment horizontal="right" vertical="center"/>
    </xf>
    <xf numFmtId="178" fontId="19" fillId="0" borderId="1">
      <alignment horizontal="right" vertical="center"/>
    </xf>
    <xf numFmtId="179" fontId="19" fillId="0" borderId="1">
      <alignment horizontal="right" vertical="center"/>
    </xf>
    <xf numFmtId="10" fontId="19" fillId="0" borderId="1">
      <alignment horizontal="right" vertical="center"/>
    </xf>
    <xf numFmtId="180" fontId="19" fillId="0" borderId="1">
      <alignment horizontal="right" vertical="center"/>
    </xf>
    <xf numFmtId="0" fontId="19" fillId="0" borderId="0">
      <alignment vertical="top"/>
      <protection locked="0"/>
    </xf>
    <xf numFmtId="0" fontId="20" fillId="0" borderId="0">
      <alignment vertical="center"/>
    </xf>
  </cellStyleXfs>
  <cellXfs count="232">
    <xf numFmtId="0" fontId="0" fillId="0" borderId="0" xfId="0" applyFont="1" applyBorder="1"/>
    <xf numFmtId="0" fontId="3" fillId="0" borderId="0" xfId="9" applyFont="1" applyFill="1" applyBorder="1" applyAlignment="1" applyProtection="1"/>
    <xf numFmtId="49" fontId="4" fillId="0" borderId="0" xfId="0" applyNumberFormat="1" applyFont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8" fillId="0" borderId="1" xfId="3" applyNumberFormat="1" applyFont="1" applyBorder="1">
      <alignment horizontal="right" vertical="center"/>
    </xf>
    <xf numFmtId="0" fontId="2" fillId="0" borderId="0" xfId="9" applyFont="1" applyFill="1" applyBorder="1" applyAlignment="1" applyProtection="1">
      <alignment vertical="top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0" fontId="11" fillId="0" borderId="0" xfId="9" applyFont="1" applyFill="1" applyBorder="1" applyAlignment="1" applyProtection="1"/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180" fontId="8" fillId="0" borderId="1" xfId="8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right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3" fillId="0" borderId="0" xfId="9" applyNumberFormat="1" applyFont="1" applyFill="1" applyBorder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top"/>
      <protection locked="0"/>
    </xf>
    <xf numFmtId="49" fontId="4" fillId="0" borderId="0" xfId="0" applyNumberFormat="1" applyFont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49" fontId="8" fillId="0" borderId="1" xfId="2" applyNumberFormat="1" applyFont="1" applyBorder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2" fillId="0" borderId="0" xfId="9" applyFont="1" applyFill="1" applyBorder="1" applyAlignment="1" applyProtection="1">
      <alignment vertical="center"/>
    </xf>
    <xf numFmtId="0" fontId="22" fillId="0" borderId="0" xfId="9" applyFont="1" applyFill="1" applyBorder="1" applyAlignment="1" applyProtection="1"/>
    <xf numFmtId="181" fontId="0" fillId="0" borderId="0" xfId="0" applyNumberFormat="1" applyFont="1" applyBorder="1"/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2" fillId="0" borderId="0" xfId="9" applyFont="1" applyFill="1" applyAlignment="1" applyProtection="1">
      <alignment horizontal="left" vertical="top" wrapText="1"/>
      <protection locked="0"/>
    </xf>
    <xf numFmtId="0" fontId="3" fillId="0" borderId="0" xfId="9" applyFont="1" applyFill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23" fillId="0" borderId="9" xfId="9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center" vertical="center"/>
    </xf>
  </cellXfs>
  <cellStyles count="11">
    <cellStyle name="DateStyle" xfId="5"/>
    <cellStyle name="DateTimeStyle" xfId="6"/>
    <cellStyle name="IntegralNumberStyle" xfId="8"/>
    <cellStyle name="MoneyStyle" xfId="3"/>
    <cellStyle name="Normal" xfId="9"/>
    <cellStyle name="NumberStyle" xfId="1"/>
    <cellStyle name="PercentStyle" xfId="7"/>
    <cellStyle name="TextStyle" xfId="2"/>
    <cellStyle name="TimeStyle" xfId="4"/>
    <cellStyle name="常规" xfId="0" builtinId="0"/>
    <cellStyle name="常规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6"/>
  <sheetViews>
    <sheetView showGridLines="0" showZeros="0" topLeftCell="A10" workbookViewId="0"/>
  </sheetViews>
  <sheetFormatPr defaultColWidth="8.625" defaultRowHeight="12.75" customHeight="1"/>
  <cols>
    <col min="1" max="1" width="41" customWidth="1"/>
    <col min="2" max="2" width="23" customWidth="1"/>
    <col min="3" max="3" width="41" customWidth="1"/>
    <col min="4" max="4" width="28.875" customWidth="1"/>
  </cols>
  <sheetData>
    <row r="1" spans="1:4" ht="15" customHeight="1">
      <c r="A1" s="24"/>
      <c r="B1" s="24"/>
      <c r="C1" s="24"/>
      <c r="D1" s="35" t="s">
        <v>0</v>
      </c>
    </row>
    <row r="2" spans="1:4" ht="41.25" customHeight="1">
      <c r="A2" s="99" t="str">
        <f>"2025"&amp;"年部门财务收支预算总表"</f>
        <v>2025年部门财务收支预算总表</v>
      </c>
      <c r="B2" s="100"/>
      <c r="C2" s="100"/>
      <c r="D2" s="100"/>
    </row>
    <row r="3" spans="1:4" ht="17.25" customHeight="1">
      <c r="A3" s="101" t="str">
        <f>"单位名称："&amp;"宜良县教育科学研究与教师发展中心"</f>
        <v>单位名称：宜良县教育科学研究与教师发展中心</v>
      </c>
      <c r="B3" s="102"/>
      <c r="D3" s="71" t="s">
        <v>1</v>
      </c>
    </row>
    <row r="4" spans="1:4" ht="23.25" customHeight="1">
      <c r="A4" s="103" t="s">
        <v>2</v>
      </c>
      <c r="B4" s="104"/>
      <c r="C4" s="103" t="s">
        <v>3</v>
      </c>
      <c r="D4" s="104"/>
    </row>
    <row r="5" spans="1:4" ht="24" customHeight="1">
      <c r="A5" s="80" t="s">
        <v>4</v>
      </c>
      <c r="B5" s="80" t="s">
        <v>5</v>
      </c>
      <c r="C5" s="80" t="s">
        <v>6</v>
      </c>
      <c r="D5" s="80" t="s">
        <v>5</v>
      </c>
    </row>
    <row r="6" spans="1:4" ht="17.25" customHeight="1">
      <c r="A6" s="81" t="s">
        <v>7</v>
      </c>
      <c r="B6" s="46">
        <v>22149697.25</v>
      </c>
      <c r="C6" s="81" t="s">
        <v>8</v>
      </c>
      <c r="D6" s="46"/>
    </row>
    <row r="7" spans="1:4" ht="17.25" customHeight="1">
      <c r="A7" s="81" t="s">
        <v>9</v>
      </c>
      <c r="B7" s="46"/>
      <c r="C7" s="81" t="s">
        <v>10</v>
      </c>
      <c r="D7" s="46"/>
    </row>
    <row r="8" spans="1:4" ht="17.25" customHeight="1">
      <c r="A8" s="81" t="s">
        <v>11</v>
      </c>
      <c r="B8" s="46"/>
      <c r="C8" s="90" t="s">
        <v>12</v>
      </c>
      <c r="D8" s="46"/>
    </row>
    <row r="9" spans="1:4" ht="17.25" customHeight="1">
      <c r="A9" s="81" t="s">
        <v>13</v>
      </c>
      <c r="B9" s="46"/>
      <c r="C9" s="90" t="s">
        <v>14</v>
      </c>
      <c r="D9" s="46"/>
    </row>
    <row r="10" spans="1:4" ht="17.25" customHeight="1">
      <c r="A10" s="81" t="s">
        <v>15</v>
      </c>
      <c r="B10" s="46"/>
      <c r="C10" s="90" t="s">
        <v>16</v>
      </c>
      <c r="D10" s="46">
        <v>15121877</v>
      </c>
    </row>
    <row r="11" spans="1:4" ht="17.25" customHeight="1">
      <c r="A11" s="81" t="s">
        <v>17</v>
      </c>
      <c r="B11" s="46"/>
      <c r="C11" s="90" t="s">
        <v>18</v>
      </c>
      <c r="D11" s="46"/>
    </row>
    <row r="12" spans="1:4" ht="17.25" customHeight="1">
      <c r="A12" s="81" t="s">
        <v>19</v>
      </c>
      <c r="B12" s="46"/>
      <c r="C12" s="18" t="s">
        <v>20</v>
      </c>
      <c r="D12" s="46"/>
    </row>
    <row r="13" spans="1:4" ht="17.25" customHeight="1">
      <c r="A13" s="81" t="s">
        <v>21</v>
      </c>
      <c r="B13" s="46"/>
      <c r="C13" s="18" t="s">
        <v>22</v>
      </c>
      <c r="D13" s="46">
        <v>3220880.01</v>
      </c>
    </row>
    <row r="14" spans="1:4" ht="17.25" customHeight="1">
      <c r="A14" s="81" t="s">
        <v>23</v>
      </c>
      <c r="B14" s="46"/>
      <c r="C14" s="18" t="s">
        <v>24</v>
      </c>
      <c r="D14" s="46">
        <v>2163344.2400000002</v>
      </c>
    </row>
    <row r="15" spans="1:4" ht="17.25" customHeight="1">
      <c r="A15" s="81" t="s">
        <v>25</v>
      </c>
      <c r="B15" s="46"/>
      <c r="C15" s="18" t="s">
        <v>26</v>
      </c>
      <c r="D15" s="46"/>
    </row>
    <row r="16" spans="1:4" ht="17.25" customHeight="1">
      <c r="A16" s="74"/>
      <c r="B16" s="46"/>
      <c r="C16" s="18" t="s">
        <v>27</v>
      </c>
      <c r="D16" s="46"/>
    </row>
    <row r="17" spans="1:4" ht="17.25" customHeight="1">
      <c r="A17" s="82"/>
      <c r="B17" s="46"/>
      <c r="C17" s="18" t="s">
        <v>28</v>
      </c>
      <c r="D17" s="46"/>
    </row>
    <row r="18" spans="1:4" ht="17.25" customHeight="1">
      <c r="A18" s="82"/>
      <c r="B18" s="46"/>
      <c r="C18" s="18" t="s">
        <v>29</v>
      </c>
      <c r="D18" s="46"/>
    </row>
    <row r="19" spans="1:4" ht="17.25" customHeight="1">
      <c r="A19" s="82"/>
      <c r="B19" s="46"/>
      <c r="C19" s="18" t="s">
        <v>30</v>
      </c>
      <c r="D19" s="46"/>
    </row>
    <row r="20" spans="1:4" ht="17.25" customHeight="1">
      <c r="A20" s="82"/>
      <c r="B20" s="46"/>
      <c r="C20" s="18" t="s">
        <v>31</v>
      </c>
      <c r="D20" s="46"/>
    </row>
    <row r="21" spans="1:4" ht="17.25" customHeight="1">
      <c r="A21" s="82"/>
      <c r="B21" s="46"/>
      <c r="C21" s="18" t="s">
        <v>32</v>
      </c>
      <c r="D21" s="46"/>
    </row>
    <row r="22" spans="1:4" ht="17.25" customHeight="1">
      <c r="A22" s="82"/>
      <c r="B22" s="46"/>
      <c r="C22" s="18" t="s">
        <v>33</v>
      </c>
      <c r="D22" s="46"/>
    </row>
    <row r="23" spans="1:4" ht="17.25" customHeight="1">
      <c r="A23" s="82"/>
      <c r="B23" s="46"/>
      <c r="C23" s="18" t="s">
        <v>34</v>
      </c>
      <c r="D23" s="46"/>
    </row>
    <row r="24" spans="1:4" ht="17.25" customHeight="1">
      <c r="A24" s="82"/>
      <c r="B24" s="46"/>
      <c r="C24" s="18" t="s">
        <v>35</v>
      </c>
      <c r="D24" s="46">
        <v>1643596</v>
      </c>
    </row>
    <row r="25" spans="1:4" ht="17.25" customHeight="1">
      <c r="A25" s="82"/>
      <c r="B25" s="46"/>
      <c r="C25" s="18" t="s">
        <v>36</v>
      </c>
      <c r="D25" s="46"/>
    </row>
    <row r="26" spans="1:4" ht="17.25" customHeight="1">
      <c r="A26" s="82"/>
      <c r="B26" s="46"/>
      <c r="C26" s="74" t="s">
        <v>37</v>
      </c>
      <c r="D26" s="46"/>
    </row>
    <row r="27" spans="1:4" ht="17.25" customHeight="1">
      <c r="A27" s="82"/>
      <c r="B27" s="46"/>
      <c r="C27" s="18" t="s">
        <v>38</v>
      </c>
      <c r="D27" s="46"/>
    </row>
    <row r="28" spans="1:4" ht="16.5" customHeight="1">
      <c r="A28" s="82"/>
      <c r="B28" s="46"/>
      <c r="C28" s="18" t="s">
        <v>39</v>
      </c>
      <c r="D28" s="46"/>
    </row>
    <row r="29" spans="1:4" ht="16.5" customHeight="1">
      <c r="A29" s="82"/>
      <c r="B29" s="46"/>
      <c r="C29" s="74" t="s">
        <v>40</v>
      </c>
      <c r="D29" s="46"/>
    </row>
    <row r="30" spans="1:4" ht="17.25" customHeight="1">
      <c r="A30" s="82"/>
      <c r="B30" s="46"/>
      <c r="C30" s="74" t="s">
        <v>41</v>
      </c>
      <c r="D30" s="46"/>
    </row>
    <row r="31" spans="1:4" ht="17.25" customHeight="1">
      <c r="A31" s="82"/>
      <c r="B31" s="46"/>
      <c r="C31" s="18" t="s">
        <v>42</v>
      </c>
      <c r="D31" s="46"/>
    </row>
    <row r="32" spans="1:4" ht="16.5" customHeight="1">
      <c r="A32" s="82" t="s">
        <v>43</v>
      </c>
      <c r="B32" s="46">
        <v>22149697.25</v>
      </c>
      <c r="C32" s="82" t="s">
        <v>44</v>
      </c>
      <c r="D32" s="46">
        <v>22149697.25</v>
      </c>
    </row>
    <row r="33" spans="1:4" ht="16.5" customHeight="1">
      <c r="A33" s="74" t="s">
        <v>45</v>
      </c>
      <c r="B33" s="46"/>
      <c r="C33" s="74" t="s">
        <v>46</v>
      </c>
      <c r="D33" s="46"/>
    </row>
    <row r="34" spans="1:4" ht="16.5" customHeight="1">
      <c r="A34" s="18" t="s">
        <v>47</v>
      </c>
      <c r="B34" s="46"/>
      <c r="C34" s="18" t="s">
        <v>47</v>
      </c>
      <c r="D34" s="46"/>
    </row>
    <row r="35" spans="1:4" ht="16.5" customHeight="1">
      <c r="A35" s="18" t="s">
        <v>48</v>
      </c>
      <c r="B35" s="46"/>
      <c r="C35" s="18" t="s">
        <v>49</v>
      </c>
      <c r="D35" s="46"/>
    </row>
    <row r="36" spans="1:4" ht="16.5" customHeight="1">
      <c r="A36" s="83" t="s">
        <v>50</v>
      </c>
      <c r="B36" s="46">
        <v>22149697.25</v>
      </c>
      <c r="C36" s="83" t="s">
        <v>51</v>
      </c>
      <c r="D36" s="46">
        <v>22149697.25</v>
      </c>
    </row>
  </sheetData>
  <mergeCells count="4">
    <mergeCell ref="A2:D2"/>
    <mergeCell ref="A3:B3"/>
    <mergeCell ref="A4:B4"/>
    <mergeCell ref="C4:D4"/>
  </mergeCells>
  <phoneticPr fontId="21" type="noConversion"/>
  <printOptions horizontalCentered="1"/>
  <pageMargins left="0.94488188976377963" right="0.94488188976377963" top="0.70866141732283472" bottom="0.70866141732283472" header="0" footer="0"/>
  <pageSetup paperSize="9" scale="73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9"/>
  <sheetViews>
    <sheetView showGridLines="0" showZeros="0" topLeftCell="A2" workbookViewId="0">
      <selection activeCell="B38" sqref="B38"/>
    </sheetView>
  </sheetViews>
  <sheetFormatPr defaultColWidth="8.625" defaultRowHeight="12.75" customHeight="1"/>
  <cols>
    <col min="1" max="1" width="15.875" customWidth="1"/>
    <col min="2" max="2" width="35" customWidth="1"/>
    <col min="3" max="3" width="12.25" customWidth="1"/>
    <col min="4" max="4" width="17.75" customWidth="1"/>
    <col min="5" max="5" width="18.25" customWidth="1"/>
    <col min="6" max="6" width="15" customWidth="1"/>
    <col min="7" max="7" width="14.875" customWidth="1"/>
    <col min="8" max="8" width="14.5" customWidth="1"/>
    <col min="9" max="9" width="14.875" customWidth="1"/>
    <col min="10" max="10" width="16.25" customWidth="1"/>
    <col min="11" max="11" width="15.125" customWidth="1"/>
    <col min="12" max="12" width="14.875" customWidth="1"/>
    <col min="13" max="13" width="16.5" customWidth="1"/>
    <col min="14" max="14" width="11" customWidth="1"/>
    <col min="15" max="15" width="12.125" customWidth="1"/>
    <col min="16" max="16" width="13.875" customWidth="1"/>
    <col min="17" max="17" width="14.75" customWidth="1"/>
    <col min="18" max="18" width="15.375" customWidth="1"/>
    <col min="19" max="19" width="16" customWidth="1"/>
  </cols>
  <sheetData>
    <row r="1" spans="1:19" ht="17.25" customHeight="1">
      <c r="A1" s="118" t="s">
        <v>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41.25" customHeight="1">
      <c r="A2" s="99" t="str">
        <f>"2025"&amp;"年部门收入预算表"</f>
        <v>2025年部门收入预算表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7.25" customHeight="1">
      <c r="A3" s="101" t="str">
        <f>"单位名称："&amp;"宜良县教育科学研究与教师发展中心"</f>
        <v>单位名称：宜良县教育科学研究与教师发展中心</v>
      </c>
      <c r="B3" s="100"/>
      <c r="S3" s="24" t="s">
        <v>1</v>
      </c>
    </row>
    <row r="4" spans="1:19" ht="21.75" customHeight="1">
      <c r="A4" s="113" t="s">
        <v>53</v>
      </c>
      <c r="B4" s="116" t="s">
        <v>54</v>
      </c>
      <c r="C4" s="116" t="s">
        <v>55</v>
      </c>
      <c r="D4" s="119" t="s">
        <v>56</v>
      </c>
      <c r="E4" s="119"/>
      <c r="F4" s="119"/>
      <c r="G4" s="119"/>
      <c r="H4" s="119"/>
      <c r="I4" s="120"/>
      <c r="J4" s="119"/>
      <c r="K4" s="119"/>
      <c r="L4" s="119"/>
      <c r="M4" s="119"/>
      <c r="N4" s="121"/>
      <c r="O4" s="119" t="s">
        <v>45</v>
      </c>
      <c r="P4" s="119"/>
      <c r="Q4" s="119"/>
      <c r="R4" s="119"/>
      <c r="S4" s="121"/>
    </row>
    <row r="5" spans="1:19" ht="27" customHeight="1">
      <c r="A5" s="114"/>
      <c r="B5" s="105"/>
      <c r="C5" s="105"/>
      <c r="D5" s="105" t="s">
        <v>57</v>
      </c>
      <c r="E5" s="105" t="s">
        <v>58</v>
      </c>
      <c r="F5" s="105" t="s">
        <v>59</v>
      </c>
      <c r="G5" s="105" t="s">
        <v>60</v>
      </c>
      <c r="H5" s="105" t="s">
        <v>61</v>
      </c>
      <c r="I5" s="108" t="s">
        <v>62</v>
      </c>
      <c r="J5" s="109"/>
      <c r="K5" s="109"/>
      <c r="L5" s="109"/>
      <c r="M5" s="109"/>
      <c r="N5" s="110"/>
      <c r="O5" s="105" t="s">
        <v>57</v>
      </c>
      <c r="P5" s="105" t="s">
        <v>58</v>
      </c>
      <c r="Q5" s="105" t="s">
        <v>59</v>
      </c>
      <c r="R5" s="105" t="s">
        <v>60</v>
      </c>
      <c r="S5" s="105" t="s">
        <v>63</v>
      </c>
    </row>
    <row r="6" spans="1:19" ht="30" customHeight="1">
      <c r="A6" s="115"/>
      <c r="B6" s="117"/>
      <c r="C6" s="107"/>
      <c r="D6" s="107"/>
      <c r="E6" s="107"/>
      <c r="F6" s="107"/>
      <c r="G6" s="107"/>
      <c r="H6" s="107"/>
      <c r="I6" s="39" t="s">
        <v>57</v>
      </c>
      <c r="J6" s="89" t="s">
        <v>64</v>
      </c>
      <c r="K6" s="89" t="s">
        <v>65</v>
      </c>
      <c r="L6" s="89" t="s">
        <v>66</v>
      </c>
      <c r="M6" s="89" t="s">
        <v>67</v>
      </c>
      <c r="N6" s="89" t="s">
        <v>68</v>
      </c>
      <c r="O6" s="106"/>
      <c r="P6" s="106"/>
      <c r="Q6" s="106"/>
      <c r="R6" s="106"/>
      <c r="S6" s="107"/>
    </row>
    <row r="7" spans="1:19" ht="15" customHeight="1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39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</row>
    <row r="8" spans="1:19" ht="18" customHeight="1">
      <c r="A8" s="12" t="s">
        <v>69</v>
      </c>
      <c r="B8" s="12" t="s">
        <v>70</v>
      </c>
      <c r="C8" s="46">
        <v>22149697.25</v>
      </c>
      <c r="D8" s="46">
        <v>22149697.25</v>
      </c>
      <c r="E8" s="46">
        <v>22149697.25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ht="18" customHeight="1">
      <c r="A9" s="111" t="s">
        <v>55</v>
      </c>
      <c r="B9" s="112"/>
      <c r="C9" s="46">
        <v>22149697.25</v>
      </c>
      <c r="D9" s="46">
        <v>22149697.25</v>
      </c>
      <c r="E9" s="46">
        <v>22149697.25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21" type="noConversion"/>
  <printOptions horizontalCentered="1"/>
  <pageMargins left="0.96" right="0.96" top="0.72" bottom="0.72" header="0" footer="0"/>
  <pageSetup paperSize="9" scale="39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5"/>
  <sheetViews>
    <sheetView showGridLines="0" showZeros="0" topLeftCell="A7" workbookViewId="0">
      <selection activeCell="J15" sqref="J15"/>
    </sheetView>
  </sheetViews>
  <sheetFormatPr defaultColWidth="8.625" defaultRowHeight="12.75" customHeight="1"/>
  <cols>
    <col min="1" max="1" width="14.25" customWidth="1"/>
    <col min="2" max="2" width="34.125" customWidth="1"/>
    <col min="3" max="3" width="16.125" customWidth="1"/>
    <col min="4" max="4" width="18.125" customWidth="1"/>
    <col min="5" max="5" width="16.875" customWidth="1"/>
    <col min="6" max="13" width="12.625" customWidth="1"/>
    <col min="14" max="14" width="9.875" customWidth="1"/>
    <col min="15" max="15" width="12.625" customWidth="1"/>
  </cols>
  <sheetData>
    <row r="1" spans="1:15" ht="17.25" customHeight="1">
      <c r="A1" s="128" t="s">
        <v>71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41.25" customHeight="1">
      <c r="A2" s="99" t="str">
        <f>"2025"&amp;"年部门支出预算表"</f>
        <v>2025年部门支出预算表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7.25" customHeight="1">
      <c r="A3" s="101" t="str">
        <f>"单位名称："&amp;"宜良县教育科学研究与教师发展中心"</f>
        <v>单位名称：宜良县教育科学研究与教师发展中心</v>
      </c>
      <c r="B3" s="100"/>
      <c r="O3" s="24" t="s">
        <v>1</v>
      </c>
    </row>
    <row r="4" spans="1:15" ht="27" customHeight="1">
      <c r="A4" s="124" t="s">
        <v>72</v>
      </c>
      <c r="B4" s="124" t="s">
        <v>73</v>
      </c>
      <c r="C4" s="124" t="s">
        <v>55</v>
      </c>
      <c r="D4" s="129" t="s">
        <v>58</v>
      </c>
      <c r="E4" s="130"/>
      <c r="F4" s="131"/>
      <c r="G4" s="127" t="s">
        <v>59</v>
      </c>
      <c r="H4" s="127" t="s">
        <v>60</v>
      </c>
      <c r="I4" s="127" t="s">
        <v>74</v>
      </c>
      <c r="J4" s="129" t="s">
        <v>62</v>
      </c>
      <c r="K4" s="130"/>
      <c r="L4" s="130"/>
      <c r="M4" s="130"/>
      <c r="N4" s="132"/>
      <c r="O4" s="133"/>
    </row>
    <row r="5" spans="1:15" ht="42" customHeight="1">
      <c r="A5" s="125"/>
      <c r="B5" s="125"/>
      <c r="C5" s="126"/>
      <c r="D5" s="85" t="s">
        <v>57</v>
      </c>
      <c r="E5" s="85" t="s">
        <v>75</v>
      </c>
      <c r="F5" s="85" t="s">
        <v>76</v>
      </c>
      <c r="G5" s="126"/>
      <c r="H5" s="126"/>
      <c r="I5" s="134"/>
      <c r="J5" s="85" t="s">
        <v>57</v>
      </c>
      <c r="K5" s="80" t="s">
        <v>77</v>
      </c>
      <c r="L5" s="80" t="s">
        <v>78</v>
      </c>
      <c r="M5" s="80" t="s">
        <v>79</v>
      </c>
      <c r="N5" s="80" t="s">
        <v>80</v>
      </c>
      <c r="O5" s="80" t="s">
        <v>81</v>
      </c>
    </row>
    <row r="6" spans="1:15" ht="18" customHeight="1">
      <c r="A6" s="26" t="s">
        <v>82</v>
      </c>
      <c r="B6" s="26" t="s">
        <v>83</v>
      </c>
      <c r="C6" s="26" t="s">
        <v>84</v>
      </c>
      <c r="D6" s="29" t="s">
        <v>85</v>
      </c>
      <c r="E6" s="29" t="s">
        <v>86</v>
      </c>
      <c r="F6" s="29" t="s">
        <v>87</v>
      </c>
      <c r="G6" s="29" t="s">
        <v>88</v>
      </c>
      <c r="H6" s="29" t="s">
        <v>89</v>
      </c>
      <c r="I6" s="29" t="s">
        <v>90</v>
      </c>
      <c r="J6" s="29" t="s">
        <v>91</v>
      </c>
      <c r="K6" s="29" t="s">
        <v>92</v>
      </c>
      <c r="L6" s="29" t="s">
        <v>93</v>
      </c>
      <c r="M6" s="29" t="s">
        <v>94</v>
      </c>
      <c r="N6" s="26" t="s">
        <v>95</v>
      </c>
      <c r="O6" s="29" t="s">
        <v>96</v>
      </c>
    </row>
    <row r="7" spans="1:15" ht="21" customHeight="1">
      <c r="A7" s="30" t="s">
        <v>97</v>
      </c>
      <c r="B7" s="30" t="s">
        <v>98</v>
      </c>
      <c r="C7" s="46">
        <v>15121877</v>
      </c>
      <c r="D7" s="46">
        <v>15121877</v>
      </c>
      <c r="E7" s="46">
        <v>15121877</v>
      </c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21" customHeight="1">
      <c r="A8" s="86" t="s">
        <v>99</v>
      </c>
      <c r="B8" s="86" t="s">
        <v>100</v>
      </c>
      <c r="C8" s="46">
        <v>15121877</v>
      </c>
      <c r="D8" s="46">
        <v>15121877</v>
      </c>
      <c r="E8" s="46">
        <v>15121877</v>
      </c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21" customHeight="1">
      <c r="A9" s="87" t="s">
        <v>101</v>
      </c>
      <c r="B9" s="87" t="s">
        <v>102</v>
      </c>
      <c r="C9" s="46">
        <v>15121877</v>
      </c>
      <c r="D9" s="46">
        <v>15121877</v>
      </c>
      <c r="E9" s="46">
        <v>15121877</v>
      </c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ht="21" customHeight="1">
      <c r="A10" s="30" t="s">
        <v>103</v>
      </c>
      <c r="B10" s="30" t="s">
        <v>104</v>
      </c>
      <c r="C10" s="46">
        <v>3220880.01</v>
      </c>
      <c r="D10" s="46">
        <v>3220880.01</v>
      </c>
      <c r="E10" s="46">
        <v>3220880.01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21" customHeight="1">
      <c r="A11" s="86" t="s">
        <v>105</v>
      </c>
      <c r="B11" s="86" t="s">
        <v>106</v>
      </c>
      <c r="C11" s="46">
        <v>3180308.01</v>
      </c>
      <c r="D11" s="46">
        <v>3180308.01</v>
      </c>
      <c r="E11" s="46">
        <v>3180308.01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21" customHeight="1">
      <c r="A12" s="87" t="s">
        <v>107</v>
      </c>
      <c r="B12" s="87" t="s">
        <v>108</v>
      </c>
      <c r="C12" s="46">
        <v>748800</v>
      </c>
      <c r="D12" s="46">
        <v>748800</v>
      </c>
      <c r="E12" s="46">
        <v>748800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21" customHeight="1">
      <c r="A13" s="87" t="s">
        <v>109</v>
      </c>
      <c r="B13" s="87" t="s">
        <v>110</v>
      </c>
      <c r="C13" s="46">
        <v>2191508.0099999998</v>
      </c>
      <c r="D13" s="46">
        <v>2191508.0099999998</v>
      </c>
      <c r="E13" s="46">
        <v>2191508.0099999998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21" customHeight="1">
      <c r="A14" s="87" t="s">
        <v>111</v>
      </c>
      <c r="B14" s="87" t="s">
        <v>112</v>
      </c>
      <c r="C14" s="46">
        <v>240000</v>
      </c>
      <c r="D14" s="46">
        <v>240000</v>
      </c>
      <c r="E14" s="46">
        <v>240000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21" customHeight="1">
      <c r="A15" s="86" t="s">
        <v>113</v>
      </c>
      <c r="B15" s="86" t="s">
        <v>114</v>
      </c>
      <c r="C15" s="46">
        <v>40572</v>
      </c>
      <c r="D15" s="46">
        <v>40572</v>
      </c>
      <c r="E15" s="46">
        <v>40572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21" customHeight="1">
      <c r="A16" s="87" t="s">
        <v>115</v>
      </c>
      <c r="B16" s="87" t="s">
        <v>116</v>
      </c>
      <c r="C16" s="46">
        <v>40572</v>
      </c>
      <c r="D16" s="46">
        <v>40572</v>
      </c>
      <c r="E16" s="46">
        <v>40572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21" customHeight="1">
      <c r="A17" s="30" t="s">
        <v>117</v>
      </c>
      <c r="B17" s="30" t="s">
        <v>118</v>
      </c>
      <c r="C17" s="46">
        <v>2163344.2400000002</v>
      </c>
      <c r="D17" s="46">
        <v>2163344.2400000002</v>
      </c>
      <c r="E17" s="46">
        <v>2163344.2400000002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21" customHeight="1">
      <c r="A18" s="86" t="s">
        <v>119</v>
      </c>
      <c r="B18" s="86" t="s">
        <v>120</v>
      </c>
      <c r="C18" s="46">
        <v>2163344.2400000002</v>
      </c>
      <c r="D18" s="46">
        <v>2163344.2400000002</v>
      </c>
      <c r="E18" s="46">
        <v>2163344.2400000002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21" customHeight="1">
      <c r="A19" s="87" t="s">
        <v>121</v>
      </c>
      <c r="B19" s="87" t="s">
        <v>122</v>
      </c>
      <c r="C19" s="46">
        <v>1173049.08</v>
      </c>
      <c r="D19" s="46">
        <v>1173049.08</v>
      </c>
      <c r="E19" s="46">
        <v>1173049.08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21" customHeight="1">
      <c r="A20" s="87" t="s">
        <v>123</v>
      </c>
      <c r="B20" s="87" t="s">
        <v>124</v>
      </c>
      <c r="C20" s="46">
        <v>935735.16</v>
      </c>
      <c r="D20" s="46">
        <v>935735.16</v>
      </c>
      <c r="E20" s="46">
        <v>935735.16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21" customHeight="1">
      <c r="A21" s="87" t="s">
        <v>125</v>
      </c>
      <c r="B21" s="87" t="s">
        <v>126</v>
      </c>
      <c r="C21" s="46">
        <v>54560</v>
      </c>
      <c r="D21" s="46">
        <v>54560</v>
      </c>
      <c r="E21" s="46">
        <v>54560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21" customHeight="1">
      <c r="A22" s="30" t="s">
        <v>127</v>
      </c>
      <c r="B22" s="30" t="s">
        <v>128</v>
      </c>
      <c r="C22" s="46">
        <v>1643596</v>
      </c>
      <c r="D22" s="46">
        <v>1643596</v>
      </c>
      <c r="E22" s="46">
        <v>1643596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21" customHeight="1">
      <c r="A23" s="86" t="s">
        <v>129</v>
      </c>
      <c r="B23" s="86" t="s">
        <v>130</v>
      </c>
      <c r="C23" s="46">
        <v>1643596</v>
      </c>
      <c r="D23" s="46">
        <v>1643596</v>
      </c>
      <c r="E23" s="46">
        <v>1643596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21" customHeight="1">
      <c r="A24" s="87" t="s">
        <v>131</v>
      </c>
      <c r="B24" s="87" t="s">
        <v>132</v>
      </c>
      <c r="C24" s="46">
        <v>1643596</v>
      </c>
      <c r="D24" s="46">
        <v>1643596</v>
      </c>
      <c r="E24" s="46">
        <v>1643596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21" customHeight="1">
      <c r="A25" s="122" t="s">
        <v>55</v>
      </c>
      <c r="B25" s="123"/>
      <c r="C25" s="46">
        <v>22149697.25</v>
      </c>
      <c r="D25" s="46">
        <v>22149697.25</v>
      </c>
      <c r="E25" s="46">
        <v>22149697.25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</row>
  </sheetData>
  <mergeCells count="12">
    <mergeCell ref="A1:O1"/>
    <mergeCell ref="A2:O2"/>
    <mergeCell ref="A3:B3"/>
    <mergeCell ref="D4:F4"/>
    <mergeCell ref="J4:O4"/>
    <mergeCell ref="H4:H5"/>
    <mergeCell ref="I4:I5"/>
    <mergeCell ref="A25:B25"/>
    <mergeCell ref="A4:A5"/>
    <mergeCell ref="B4:B5"/>
    <mergeCell ref="C4:C5"/>
    <mergeCell ref="G4:G5"/>
  </mergeCells>
  <phoneticPr fontId="21" type="noConversion"/>
  <printOptions horizontalCentered="1"/>
  <pageMargins left="0.96" right="0.96" top="0.72" bottom="0.72" header="0" footer="0"/>
  <pageSetup paperSize="9" scale="35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4"/>
  <sheetViews>
    <sheetView showGridLines="0" showZeros="0" topLeftCell="A13" workbookViewId="0">
      <selection activeCell="B1" sqref="B1:B1048576"/>
    </sheetView>
  </sheetViews>
  <sheetFormatPr defaultColWidth="8.625" defaultRowHeight="12.75" customHeight="1"/>
  <cols>
    <col min="1" max="1" width="35.625" customWidth="1"/>
    <col min="2" max="2" width="15.125" customWidth="1"/>
    <col min="3" max="3" width="35.625" customWidth="1"/>
    <col min="4" max="4" width="17.375" customWidth="1"/>
  </cols>
  <sheetData>
    <row r="1" spans="1:4" ht="15" customHeight="1">
      <c r="A1" s="22"/>
      <c r="B1" s="24"/>
      <c r="C1" s="24"/>
      <c r="D1" s="24" t="s">
        <v>133</v>
      </c>
    </row>
    <row r="2" spans="1:4" ht="41.25" customHeight="1">
      <c r="A2" s="99" t="str">
        <f>"2025"&amp;"年部门财政拨款收支预算总表"</f>
        <v>2025年部门财政拨款收支预算总表</v>
      </c>
      <c r="B2" s="100"/>
      <c r="C2" s="100"/>
      <c r="D2" s="100"/>
    </row>
    <row r="3" spans="1:4" ht="17.25" customHeight="1">
      <c r="A3" s="101" t="str">
        <f>"单位名称："&amp;"宜良县教育科学研究与教师发展中心"</f>
        <v>单位名称：宜良县教育科学研究与教师发展中心</v>
      </c>
      <c r="B3" s="102"/>
      <c r="D3" s="24" t="s">
        <v>1</v>
      </c>
    </row>
    <row r="4" spans="1:4" ht="17.25" customHeight="1">
      <c r="A4" s="103" t="s">
        <v>2</v>
      </c>
      <c r="B4" s="104"/>
      <c r="C4" s="103" t="s">
        <v>3</v>
      </c>
      <c r="D4" s="104"/>
    </row>
    <row r="5" spans="1:4" ht="18.75" customHeight="1">
      <c r="A5" s="80" t="s">
        <v>4</v>
      </c>
      <c r="B5" s="80" t="s">
        <v>5</v>
      </c>
      <c r="C5" s="80" t="s">
        <v>6</v>
      </c>
      <c r="D5" s="80" t="s">
        <v>5</v>
      </c>
    </row>
    <row r="6" spans="1:4" ht="16.5" customHeight="1">
      <c r="A6" s="81" t="s">
        <v>134</v>
      </c>
      <c r="B6" s="46">
        <v>22149697.25</v>
      </c>
      <c r="C6" s="81" t="s">
        <v>135</v>
      </c>
      <c r="D6" s="46">
        <v>22149697.25</v>
      </c>
    </row>
    <row r="7" spans="1:4" ht="16.5" customHeight="1">
      <c r="A7" s="81" t="s">
        <v>136</v>
      </c>
      <c r="B7" s="46">
        <v>22149697.25</v>
      </c>
      <c r="C7" s="81" t="s">
        <v>137</v>
      </c>
      <c r="D7" s="46"/>
    </row>
    <row r="8" spans="1:4" ht="16.5" customHeight="1">
      <c r="A8" s="81" t="s">
        <v>138</v>
      </c>
      <c r="B8" s="46"/>
      <c r="C8" s="81" t="s">
        <v>139</v>
      </c>
      <c r="D8" s="46"/>
    </row>
    <row r="9" spans="1:4" ht="16.5" customHeight="1">
      <c r="A9" s="81" t="s">
        <v>140</v>
      </c>
      <c r="B9" s="46"/>
      <c r="C9" s="81" t="s">
        <v>141</v>
      </c>
      <c r="D9" s="46"/>
    </row>
    <row r="10" spans="1:4" ht="16.5" customHeight="1">
      <c r="A10" s="81" t="s">
        <v>142</v>
      </c>
      <c r="B10" s="46"/>
      <c r="C10" s="81" t="s">
        <v>143</v>
      </c>
      <c r="D10" s="46"/>
    </row>
    <row r="11" spans="1:4" ht="16.5" customHeight="1">
      <c r="A11" s="81" t="s">
        <v>136</v>
      </c>
      <c r="B11" s="46"/>
      <c r="C11" s="81" t="s">
        <v>144</v>
      </c>
      <c r="D11" s="46">
        <v>15121877</v>
      </c>
    </row>
    <row r="12" spans="1:4" ht="16.5" customHeight="1">
      <c r="A12" s="74" t="s">
        <v>138</v>
      </c>
      <c r="B12" s="46"/>
      <c r="C12" s="38" t="s">
        <v>145</v>
      </c>
      <c r="D12" s="46"/>
    </row>
    <row r="13" spans="1:4" ht="16.5" customHeight="1">
      <c r="A13" s="74" t="s">
        <v>140</v>
      </c>
      <c r="B13" s="46"/>
      <c r="C13" s="38" t="s">
        <v>146</v>
      </c>
      <c r="D13" s="46"/>
    </row>
    <row r="14" spans="1:4" ht="16.5" customHeight="1">
      <c r="A14" s="82"/>
      <c r="B14" s="46"/>
      <c r="C14" s="38" t="s">
        <v>147</v>
      </c>
      <c r="D14" s="46">
        <v>3220880.01</v>
      </c>
    </row>
    <row r="15" spans="1:4" ht="16.5" customHeight="1">
      <c r="A15" s="82"/>
      <c r="B15" s="46"/>
      <c r="C15" s="38" t="s">
        <v>148</v>
      </c>
      <c r="D15" s="46">
        <v>2163344.2400000002</v>
      </c>
    </row>
    <row r="16" spans="1:4" ht="16.5" customHeight="1">
      <c r="A16" s="82"/>
      <c r="B16" s="46"/>
      <c r="C16" s="38" t="s">
        <v>149</v>
      </c>
      <c r="D16" s="46"/>
    </row>
    <row r="17" spans="1:4" ht="16.5" customHeight="1">
      <c r="A17" s="82"/>
      <c r="B17" s="46"/>
      <c r="C17" s="38" t="s">
        <v>150</v>
      </c>
      <c r="D17" s="46"/>
    </row>
    <row r="18" spans="1:4" ht="16.5" customHeight="1">
      <c r="A18" s="82"/>
      <c r="B18" s="46"/>
      <c r="C18" s="38" t="s">
        <v>151</v>
      </c>
      <c r="D18" s="46"/>
    </row>
    <row r="19" spans="1:4" ht="16.5" customHeight="1">
      <c r="A19" s="82"/>
      <c r="B19" s="46"/>
      <c r="C19" s="38" t="s">
        <v>152</v>
      </c>
      <c r="D19" s="46"/>
    </row>
    <row r="20" spans="1:4" ht="16.5" customHeight="1">
      <c r="A20" s="82"/>
      <c r="B20" s="46"/>
      <c r="C20" s="38" t="s">
        <v>153</v>
      </c>
      <c r="D20" s="46"/>
    </row>
    <row r="21" spans="1:4" ht="16.5" customHeight="1">
      <c r="A21" s="82"/>
      <c r="B21" s="46"/>
      <c r="C21" s="38" t="s">
        <v>154</v>
      </c>
      <c r="D21" s="46"/>
    </row>
    <row r="22" spans="1:4" ht="16.5" customHeight="1">
      <c r="A22" s="82"/>
      <c r="B22" s="46"/>
      <c r="C22" s="38" t="s">
        <v>155</v>
      </c>
      <c r="D22" s="46"/>
    </row>
    <row r="23" spans="1:4" ht="16.5" customHeight="1">
      <c r="A23" s="82"/>
      <c r="B23" s="46"/>
      <c r="C23" s="38" t="s">
        <v>156</v>
      </c>
      <c r="D23" s="46"/>
    </row>
    <row r="24" spans="1:4" ht="16.5" customHeight="1">
      <c r="A24" s="82"/>
      <c r="B24" s="46"/>
      <c r="C24" s="38" t="s">
        <v>157</v>
      </c>
      <c r="D24" s="46"/>
    </row>
    <row r="25" spans="1:4" ht="16.5" customHeight="1">
      <c r="A25" s="82"/>
      <c r="B25" s="46"/>
      <c r="C25" s="38" t="s">
        <v>158</v>
      </c>
      <c r="D25" s="46">
        <v>1643596</v>
      </c>
    </row>
    <row r="26" spans="1:4" ht="16.5" customHeight="1">
      <c r="A26" s="82"/>
      <c r="B26" s="46"/>
      <c r="C26" s="38" t="s">
        <v>159</v>
      </c>
      <c r="D26" s="46"/>
    </row>
    <row r="27" spans="1:4" ht="16.5" customHeight="1">
      <c r="A27" s="82"/>
      <c r="B27" s="46"/>
      <c r="C27" s="38" t="s">
        <v>160</v>
      </c>
      <c r="D27" s="46"/>
    </row>
    <row r="28" spans="1:4" ht="16.5" customHeight="1">
      <c r="A28" s="82"/>
      <c r="B28" s="46"/>
      <c r="C28" s="38" t="s">
        <v>161</v>
      </c>
      <c r="D28" s="46"/>
    </row>
    <row r="29" spans="1:4" ht="16.5" customHeight="1">
      <c r="A29" s="82"/>
      <c r="B29" s="46"/>
      <c r="C29" s="38" t="s">
        <v>162</v>
      </c>
      <c r="D29" s="46"/>
    </row>
    <row r="30" spans="1:4" ht="16.5" customHeight="1">
      <c r="A30" s="82"/>
      <c r="B30" s="46"/>
      <c r="C30" s="38" t="s">
        <v>163</v>
      </c>
      <c r="D30" s="46"/>
    </row>
    <row r="31" spans="1:4" ht="16.5" customHeight="1">
      <c r="A31" s="82"/>
      <c r="B31" s="46"/>
      <c r="C31" s="74" t="s">
        <v>164</v>
      </c>
      <c r="D31" s="46"/>
    </row>
    <row r="32" spans="1:4" ht="16.5" customHeight="1">
      <c r="A32" s="82"/>
      <c r="B32" s="46"/>
      <c r="C32" s="74" t="s">
        <v>165</v>
      </c>
      <c r="D32" s="46"/>
    </row>
    <row r="33" spans="1:4" ht="16.5" customHeight="1">
      <c r="A33" s="82"/>
      <c r="B33" s="46"/>
      <c r="C33" s="16" t="s">
        <v>166</v>
      </c>
      <c r="D33" s="46"/>
    </row>
    <row r="34" spans="1:4" ht="15" customHeight="1">
      <c r="A34" s="83" t="s">
        <v>50</v>
      </c>
      <c r="B34" s="84">
        <v>22149697.25</v>
      </c>
      <c r="C34" s="83" t="s">
        <v>51</v>
      </c>
      <c r="D34" s="84">
        <v>22149697.25</v>
      </c>
    </row>
  </sheetData>
  <mergeCells count="4">
    <mergeCell ref="A2:D2"/>
    <mergeCell ref="A3:B3"/>
    <mergeCell ref="A4:B4"/>
    <mergeCell ref="C4:D4"/>
  </mergeCells>
  <phoneticPr fontId="21" type="noConversion"/>
  <printOptions horizontalCentered="1"/>
  <pageMargins left="0.94488188976377963" right="0.94488188976377963" top="0.70866141732283472" bottom="0.70866141732283472" header="0" footer="0"/>
  <pageSetup paperSize="9" scale="81" orientation="landscape" r:id="rId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5"/>
  <sheetViews>
    <sheetView showZeros="0" workbookViewId="0">
      <selection activeCell="K8" sqref="K8"/>
    </sheetView>
  </sheetViews>
  <sheetFormatPr defaultColWidth="9.125" defaultRowHeight="14.25" customHeight="1"/>
  <cols>
    <col min="1" max="1" width="20.125" customWidth="1"/>
    <col min="2" max="2" width="33" customWidth="1"/>
    <col min="3" max="3" width="18.375" customWidth="1"/>
    <col min="4" max="4" width="19" customWidth="1"/>
    <col min="5" max="5" width="19.25" customWidth="1"/>
    <col min="6" max="6" width="12.375" customWidth="1"/>
    <col min="7" max="7" width="24.125" customWidth="1"/>
  </cols>
  <sheetData>
    <row r="1" spans="1:7" ht="14.25" customHeight="1">
      <c r="D1" s="70"/>
      <c r="F1" s="41"/>
      <c r="G1" s="71" t="s">
        <v>167</v>
      </c>
    </row>
    <row r="2" spans="1:7" ht="41.25" customHeight="1">
      <c r="A2" s="135" t="str">
        <f>"2025"&amp;"年一般公共预算支出预算表（按功能科目分类）"</f>
        <v>2025年一般公共预算支出预算表（按功能科目分类）</v>
      </c>
      <c r="B2" s="135"/>
      <c r="C2" s="135"/>
      <c r="D2" s="135"/>
      <c r="E2" s="135"/>
      <c r="F2" s="135"/>
      <c r="G2" s="135"/>
    </row>
    <row r="3" spans="1:7" ht="18" customHeight="1">
      <c r="A3" s="4" t="str">
        <f>"单位名称："&amp;"宜良县教育科学研究与教师发展中心"</f>
        <v>单位名称：宜良县教育科学研究与教师发展中心</v>
      </c>
      <c r="F3" s="65"/>
      <c r="G3" s="71" t="s">
        <v>1</v>
      </c>
    </row>
    <row r="4" spans="1:7" ht="20.25" customHeight="1">
      <c r="A4" s="136" t="s">
        <v>168</v>
      </c>
      <c r="B4" s="137"/>
      <c r="C4" s="143" t="s">
        <v>55</v>
      </c>
      <c r="D4" s="138" t="s">
        <v>75</v>
      </c>
      <c r="E4" s="139"/>
      <c r="F4" s="140"/>
      <c r="G4" s="145" t="s">
        <v>76</v>
      </c>
    </row>
    <row r="5" spans="1:7" ht="20.25" customHeight="1">
      <c r="A5" s="77" t="s">
        <v>72</v>
      </c>
      <c r="B5" s="77" t="s">
        <v>73</v>
      </c>
      <c r="C5" s="144"/>
      <c r="D5" s="67" t="s">
        <v>57</v>
      </c>
      <c r="E5" s="67" t="s">
        <v>169</v>
      </c>
      <c r="F5" s="67" t="s">
        <v>170</v>
      </c>
      <c r="G5" s="146"/>
    </row>
    <row r="6" spans="1:7" ht="15" customHeight="1">
      <c r="A6" s="33" t="s">
        <v>82</v>
      </c>
      <c r="B6" s="33" t="s">
        <v>83</v>
      </c>
      <c r="C6" s="33" t="s">
        <v>84</v>
      </c>
      <c r="D6" s="33" t="s">
        <v>85</v>
      </c>
      <c r="E6" s="33" t="s">
        <v>86</v>
      </c>
      <c r="F6" s="33" t="s">
        <v>87</v>
      </c>
      <c r="G6" s="33" t="s">
        <v>88</v>
      </c>
    </row>
    <row r="7" spans="1:7" ht="18" customHeight="1">
      <c r="A7" s="16" t="s">
        <v>97</v>
      </c>
      <c r="B7" s="16" t="s">
        <v>98</v>
      </c>
      <c r="C7" s="46">
        <v>15121877</v>
      </c>
      <c r="D7" s="46">
        <v>15121877</v>
      </c>
      <c r="E7" s="46">
        <v>14841377</v>
      </c>
      <c r="F7" s="46">
        <v>280500</v>
      </c>
      <c r="G7" s="46"/>
    </row>
    <row r="8" spans="1:7" ht="18" customHeight="1">
      <c r="A8" s="78" t="s">
        <v>99</v>
      </c>
      <c r="B8" s="78" t="s">
        <v>100</v>
      </c>
      <c r="C8" s="46">
        <v>15121877</v>
      </c>
      <c r="D8" s="46">
        <v>15121877</v>
      </c>
      <c r="E8" s="46">
        <v>14841377</v>
      </c>
      <c r="F8" s="46">
        <v>280500</v>
      </c>
      <c r="G8" s="46"/>
    </row>
    <row r="9" spans="1:7" ht="18" customHeight="1">
      <c r="A9" s="79" t="s">
        <v>101</v>
      </c>
      <c r="B9" s="79" t="s">
        <v>102</v>
      </c>
      <c r="C9" s="46">
        <v>15121877</v>
      </c>
      <c r="D9" s="46">
        <v>15121877</v>
      </c>
      <c r="E9" s="46">
        <v>14841377</v>
      </c>
      <c r="F9" s="46">
        <v>280500</v>
      </c>
      <c r="G9" s="46"/>
    </row>
    <row r="10" spans="1:7" ht="18" customHeight="1">
      <c r="A10" s="16" t="s">
        <v>103</v>
      </c>
      <c r="B10" s="16" t="s">
        <v>104</v>
      </c>
      <c r="C10" s="46">
        <v>3220880.01</v>
      </c>
      <c r="D10" s="46">
        <v>3220880.01</v>
      </c>
      <c r="E10" s="46">
        <v>3220880.01</v>
      </c>
      <c r="F10" s="46"/>
      <c r="G10" s="46"/>
    </row>
    <row r="11" spans="1:7" ht="18" customHeight="1">
      <c r="A11" s="78" t="s">
        <v>105</v>
      </c>
      <c r="B11" s="78" t="s">
        <v>106</v>
      </c>
      <c r="C11" s="46">
        <v>3180308.01</v>
      </c>
      <c r="D11" s="46">
        <v>3180308.01</v>
      </c>
      <c r="E11" s="46">
        <v>3180308.01</v>
      </c>
      <c r="F11" s="46"/>
      <c r="G11" s="46"/>
    </row>
    <row r="12" spans="1:7" ht="18" customHeight="1">
      <c r="A12" s="79" t="s">
        <v>107</v>
      </c>
      <c r="B12" s="79" t="s">
        <v>108</v>
      </c>
      <c r="C12" s="46">
        <v>748800</v>
      </c>
      <c r="D12" s="46">
        <v>748800</v>
      </c>
      <c r="E12" s="46">
        <v>748800</v>
      </c>
      <c r="F12" s="46"/>
      <c r="G12" s="46"/>
    </row>
    <row r="13" spans="1:7" ht="18" customHeight="1">
      <c r="A13" s="79" t="s">
        <v>109</v>
      </c>
      <c r="B13" s="79" t="s">
        <v>110</v>
      </c>
      <c r="C13" s="46">
        <v>2191508.0099999998</v>
      </c>
      <c r="D13" s="46">
        <v>2191508.0099999998</v>
      </c>
      <c r="E13" s="46">
        <v>2191508.0099999998</v>
      </c>
      <c r="F13" s="46"/>
      <c r="G13" s="46"/>
    </row>
    <row r="14" spans="1:7" ht="18" customHeight="1">
      <c r="A14" s="79" t="s">
        <v>111</v>
      </c>
      <c r="B14" s="79" t="s">
        <v>112</v>
      </c>
      <c r="C14" s="46">
        <v>240000</v>
      </c>
      <c r="D14" s="46">
        <v>240000</v>
      </c>
      <c r="E14" s="46">
        <v>240000</v>
      </c>
      <c r="F14" s="46"/>
      <c r="G14" s="46"/>
    </row>
    <row r="15" spans="1:7" ht="18" customHeight="1">
      <c r="A15" s="78" t="s">
        <v>113</v>
      </c>
      <c r="B15" s="78" t="s">
        <v>114</v>
      </c>
      <c r="C15" s="46">
        <v>40572</v>
      </c>
      <c r="D15" s="46">
        <v>40572</v>
      </c>
      <c r="E15" s="46">
        <v>40572</v>
      </c>
      <c r="F15" s="46"/>
      <c r="G15" s="46"/>
    </row>
    <row r="16" spans="1:7" ht="18" customHeight="1">
      <c r="A16" s="79" t="s">
        <v>115</v>
      </c>
      <c r="B16" s="79" t="s">
        <v>116</v>
      </c>
      <c r="C16" s="46">
        <v>40572</v>
      </c>
      <c r="D16" s="46">
        <v>40572</v>
      </c>
      <c r="E16" s="46">
        <v>40572</v>
      </c>
      <c r="F16" s="46"/>
      <c r="G16" s="46"/>
    </row>
    <row r="17" spans="1:7" ht="18" customHeight="1">
      <c r="A17" s="16" t="s">
        <v>117</v>
      </c>
      <c r="B17" s="16" t="s">
        <v>118</v>
      </c>
      <c r="C17" s="46">
        <v>2163344.2400000002</v>
      </c>
      <c r="D17" s="46">
        <v>2163344.2400000002</v>
      </c>
      <c r="E17" s="46">
        <v>2163344.2400000002</v>
      </c>
      <c r="F17" s="46"/>
      <c r="G17" s="46"/>
    </row>
    <row r="18" spans="1:7" ht="18" customHeight="1">
      <c r="A18" s="78" t="s">
        <v>119</v>
      </c>
      <c r="B18" s="78" t="s">
        <v>120</v>
      </c>
      <c r="C18" s="46">
        <v>2163344.2400000002</v>
      </c>
      <c r="D18" s="46">
        <v>2163344.2400000002</v>
      </c>
      <c r="E18" s="46">
        <v>2163344.2400000002</v>
      </c>
      <c r="F18" s="46"/>
      <c r="G18" s="46"/>
    </row>
    <row r="19" spans="1:7" ht="18" customHeight="1">
      <c r="A19" s="79" t="s">
        <v>121</v>
      </c>
      <c r="B19" s="79" t="s">
        <v>122</v>
      </c>
      <c r="C19" s="46">
        <v>1173049.08</v>
      </c>
      <c r="D19" s="46">
        <v>1173049.08</v>
      </c>
      <c r="E19" s="46">
        <v>1173049.08</v>
      </c>
      <c r="F19" s="46"/>
      <c r="G19" s="46"/>
    </row>
    <row r="20" spans="1:7" ht="18" customHeight="1">
      <c r="A20" s="79" t="s">
        <v>123</v>
      </c>
      <c r="B20" s="79" t="s">
        <v>124</v>
      </c>
      <c r="C20" s="46">
        <v>935735.16</v>
      </c>
      <c r="D20" s="46">
        <v>935735.16</v>
      </c>
      <c r="E20" s="46">
        <v>935735.16</v>
      </c>
      <c r="F20" s="46"/>
      <c r="G20" s="46"/>
    </row>
    <row r="21" spans="1:7" ht="18" customHeight="1">
      <c r="A21" s="79" t="s">
        <v>125</v>
      </c>
      <c r="B21" s="79" t="s">
        <v>126</v>
      </c>
      <c r="C21" s="46">
        <v>54560</v>
      </c>
      <c r="D21" s="46">
        <v>54560</v>
      </c>
      <c r="E21" s="46">
        <v>54560</v>
      </c>
      <c r="F21" s="46"/>
      <c r="G21" s="46"/>
    </row>
    <row r="22" spans="1:7" ht="18" customHeight="1">
      <c r="A22" s="16" t="s">
        <v>127</v>
      </c>
      <c r="B22" s="16" t="s">
        <v>128</v>
      </c>
      <c r="C22" s="46">
        <v>1643596</v>
      </c>
      <c r="D22" s="46">
        <v>1643596</v>
      </c>
      <c r="E22" s="46">
        <v>1643596</v>
      </c>
      <c r="F22" s="46"/>
      <c r="G22" s="46"/>
    </row>
    <row r="23" spans="1:7" ht="18" customHeight="1">
      <c r="A23" s="78" t="s">
        <v>129</v>
      </c>
      <c r="B23" s="78" t="s">
        <v>130</v>
      </c>
      <c r="C23" s="46">
        <v>1643596</v>
      </c>
      <c r="D23" s="46">
        <v>1643596</v>
      </c>
      <c r="E23" s="46">
        <v>1643596</v>
      </c>
      <c r="F23" s="46"/>
      <c r="G23" s="46"/>
    </row>
    <row r="24" spans="1:7" ht="18" customHeight="1">
      <c r="A24" s="79" t="s">
        <v>131</v>
      </c>
      <c r="B24" s="79" t="s">
        <v>132</v>
      </c>
      <c r="C24" s="46">
        <v>1643596</v>
      </c>
      <c r="D24" s="46">
        <v>1643596</v>
      </c>
      <c r="E24" s="46">
        <v>1643596</v>
      </c>
      <c r="F24" s="46"/>
      <c r="G24" s="46"/>
    </row>
    <row r="25" spans="1:7" ht="18" customHeight="1">
      <c r="A25" s="141" t="s">
        <v>171</v>
      </c>
      <c r="B25" s="142" t="s">
        <v>171</v>
      </c>
      <c r="C25" s="46">
        <v>22149697.25</v>
      </c>
      <c r="D25" s="46">
        <v>22149697.25</v>
      </c>
      <c r="E25" s="46">
        <v>21869197.25</v>
      </c>
      <c r="F25" s="46">
        <v>280500</v>
      </c>
      <c r="G25" s="46"/>
    </row>
  </sheetData>
  <mergeCells count="6">
    <mergeCell ref="A2:G2"/>
    <mergeCell ref="A4:B4"/>
    <mergeCell ref="D4:F4"/>
    <mergeCell ref="A25:B25"/>
    <mergeCell ref="C4:C5"/>
    <mergeCell ref="G4:G5"/>
  </mergeCells>
  <phoneticPr fontId="21" type="noConversion"/>
  <printOptions horizontalCentered="1"/>
  <pageMargins left="0.35433070866141736" right="0.35433070866141736" top="0.55118110236220474" bottom="0.55118110236220474" header="0.47244094488188981" footer="0.47244094488188981"/>
  <pageSetup paperSize="9" scale="86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5"/>
  <sheetViews>
    <sheetView showZeros="0" workbookViewId="0">
      <selection activeCell="A8" sqref="A8:F15"/>
    </sheetView>
  </sheetViews>
  <sheetFormatPr defaultColWidth="10.375" defaultRowHeight="14.25" customHeight="1"/>
  <cols>
    <col min="1" max="1" width="28.125" customWidth="1"/>
    <col min="2" max="2" width="22.75" customWidth="1"/>
    <col min="3" max="3" width="26.625" customWidth="1"/>
    <col min="4" max="6" width="28.125" customWidth="1"/>
  </cols>
  <sheetData>
    <row r="1" spans="1:6" ht="14.25" customHeight="1">
      <c r="A1" s="23"/>
      <c r="B1" s="23"/>
      <c r="C1" s="23"/>
      <c r="D1" s="23"/>
      <c r="E1" s="22"/>
      <c r="F1" s="76" t="s">
        <v>172</v>
      </c>
    </row>
    <row r="2" spans="1:6" ht="41.25" customHeight="1">
      <c r="A2" s="149" t="str">
        <f>"2025"&amp;"年一般公共预算“三公”经费支出预算表"</f>
        <v>2025年一般公共预算“三公”经费支出预算表</v>
      </c>
      <c r="B2" s="150"/>
      <c r="C2" s="150"/>
      <c r="D2" s="150"/>
      <c r="E2" s="151"/>
      <c r="F2" s="150"/>
    </row>
    <row r="3" spans="1:6" ht="14.25" customHeight="1">
      <c r="A3" s="152" t="str">
        <f>"单位名称："&amp;"宜良县教育科学研究与教师发展中心"</f>
        <v>单位名称：宜良县教育科学研究与教师发展中心</v>
      </c>
      <c r="B3" s="153"/>
      <c r="D3" s="23"/>
      <c r="E3" s="22"/>
      <c r="F3" s="35" t="s">
        <v>1</v>
      </c>
    </row>
    <row r="4" spans="1:6" ht="27" customHeight="1">
      <c r="A4" s="154" t="s">
        <v>173</v>
      </c>
      <c r="B4" s="154" t="s">
        <v>174</v>
      </c>
      <c r="C4" s="111" t="s">
        <v>175</v>
      </c>
      <c r="D4" s="154"/>
      <c r="E4" s="155"/>
      <c r="F4" s="154" t="s">
        <v>176</v>
      </c>
    </row>
    <row r="5" spans="1:6" ht="28.5" customHeight="1">
      <c r="A5" s="156"/>
      <c r="B5" s="157"/>
      <c r="C5" s="25" t="s">
        <v>57</v>
      </c>
      <c r="D5" s="25" t="s">
        <v>177</v>
      </c>
      <c r="E5" s="25" t="s">
        <v>178</v>
      </c>
      <c r="F5" s="158"/>
    </row>
    <row r="6" spans="1:6" ht="17.25" customHeight="1">
      <c r="A6" s="29" t="s">
        <v>82</v>
      </c>
      <c r="B6" s="29" t="s">
        <v>83</v>
      </c>
      <c r="C6" s="29" t="s">
        <v>84</v>
      </c>
      <c r="D6" s="29" t="s">
        <v>85</v>
      </c>
      <c r="E6" s="29" t="s">
        <v>86</v>
      </c>
      <c r="F6" s="29" t="s">
        <v>87</v>
      </c>
    </row>
    <row r="7" spans="1:6" ht="17.25" customHeight="1">
      <c r="A7" s="46">
        <v>16320</v>
      </c>
      <c r="B7" s="46"/>
      <c r="C7" s="46"/>
      <c r="D7" s="46"/>
      <c r="E7" s="46"/>
      <c r="F7" s="46">
        <v>16320</v>
      </c>
    </row>
    <row r="8" spans="1:6" s="21" customFormat="1" ht="14.25" customHeight="1">
      <c r="A8" s="147" t="s">
        <v>331</v>
      </c>
      <c r="B8" s="148"/>
      <c r="C8" s="148"/>
      <c r="D8" s="148"/>
      <c r="E8" s="148"/>
      <c r="F8" s="148"/>
    </row>
    <row r="9" spans="1:6" s="21" customFormat="1" ht="14.25" customHeight="1">
      <c r="A9" s="148"/>
      <c r="B9" s="148"/>
      <c r="C9" s="148"/>
      <c r="D9" s="148"/>
      <c r="E9" s="148"/>
      <c r="F9" s="148"/>
    </row>
    <row r="10" spans="1:6" s="21" customFormat="1" ht="14.25" customHeight="1">
      <c r="A10" s="148"/>
      <c r="B10" s="148"/>
      <c r="C10" s="148"/>
      <c r="D10" s="148"/>
      <c r="E10" s="148"/>
      <c r="F10" s="148"/>
    </row>
    <row r="11" spans="1:6" s="21" customFormat="1" ht="6.95" customHeight="1">
      <c r="A11" s="148"/>
      <c r="B11" s="148"/>
      <c r="C11" s="148"/>
      <c r="D11" s="148"/>
      <c r="E11" s="148"/>
      <c r="F11" s="148"/>
    </row>
    <row r="12" spans="1:6" s="21" customFormat="1" ht="14.25" customHeight="1">
      <c r="A12" s="148"/>
      <c r="B12" s="148"/>
      <c r="C12" s="148"/>
      <c r="D12" s="148"/>
      <c r="E12" s="148"/>
      <c r="F12" s="148"/>
    </row>
    <row r="13" spans="1:6" s="21" customFormat="1" ht="14.25" customHeight="1">
      <c r="A13" s="148"/>
      <c r="B13" s="148"/>
      <c r="C13" s="148"/>
      <c r="D13" s="148"/>
      <c r="E13" s="148"/>
      <c r="F13" s="148"/>
    </row>
    <row r="14" spans="1:6" s="21" customFormat="1" ht="14.25" customHeight="1">
      <c r="A14" s="148"/>
      <c r="B14" s="148"/>
      <c r="C14" s="148"/>
      <c r="D14" s="148"/>
      <c r="E14" s="148"/>
      <c r="F14" s="148"/>
    </row>
    <row r="15" spans="1:6" s="21" customFormat="1" ht="39.75" customHeight="1">
      <c r="A15" s="148"/>
      <c r="B15" s="148"/>
      <c r="C15" s="148"/>
      <c r="D15" s="148"/>
      <c r="E15" s="148"/>
      <c r="F15" s="148"/>
    </row>
  </sheetData>
  <mergeCells count="7">
    <mergeCell ref="A8:F15"/>
    <mergeCell ref="A2:F2"/>
    <mergeCell ref="A3:B3"/>
    <mergeCell ref="C4:E4"/>
    <mergeCell ref="A4:A5"/>
    <mergeCell ref="B4:B5"/>
    <mergeCell ref="F4:F5"/>
  </mergeCells>
  <phoneticPr fontId="21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44"/>
  <sheetViews>
    <sheetView showZeros="0" topLeftCell="A16" workbookViewId="0">
      <selection activeCell="J45" sqref="J45"/>
    </sheetView>
  </sheetViews>
  <sheetFormatPr defaultColWidth="9.125" defaultRowHeight="14.25" customHeight="1"/>
  <cols>
    <col min="1" max="1" width="16" customWidth="1"/>
    <col min="2" max="2" width="24.75" customWidth="1"/>
    <col min="3" max="3" width="18" customWidth="1"/>
    <col min="4" max="4" width="15.25" customWidth="1"/>
    <col min="5" max="5" width="8.25" customWidth="1"/>
    <col min="6" max="6" width="19.625" customWidth="1"/>
    <col min="7" max="7" width="6" customWidth="1"/>
    <col min="8" max="8" width="22.25" customWidth="1"/>
    <col min="9" max="9" width="13.625" customWidth="1"/>
    <col min="10" max="10" width="14" customWidth="1"/>
    <col min="11" max="11" width="8" customWidth="1"/>
    <col min="12" max="12" width="7.125" customWidth="1"/>
    <col min="13" max="13" width="18.75" customWidth="1"/>
    <col min="14" max="14" width="5.875" customWidth="1"/>
    <col min="15" max="15" width="7.375" customWidth="1"/>
    <col min="16" max="16" width="8.5" customWidth="1"/>
    <col min="17" max="17" width="8" customWidth="1"/>
    <col min="18" max="18" width="7.5" customWidth="1"/>
    <col min="19" max="19" width="7.375" customWidth="1"/>
    <col min="20" max="20" width="5.5" customWidth="1"/>
    <col min="21" max="21" width="9.875" customWidth="1"/>
    <col min="22" max="22" width="6.375" customWidth="1"/>
    <col min="23" max="23" width="9.625" customWidth="1"/>
    <col min="24" max="24" width="5.25" customWidth="1"/>
  </cols>
  <sheetData>
    <row r="1" spans="1:24" ht="13.5" customHeight="1">
      <c r="B1" s="70"/>
      <c r="C1" s="72"/>
      <c r="E1" s="73"/>
      <c r="F1" s="73"/>
      <c r="G1" s="73"/>
      <c r="H1" s="73"/>
      <c r="I1" s="48"/>
      <c r="J1" s="48"/>
      <c r="K1" s="48"/>
      <c r="L1" s="48"/>
      <c r="M1" s="48"/>
      <c r="N1" s="48"/>
      <c r="R1" s="48"/>
      <c r="V1" s="72"/>
      <c r="X1" s="3" t="s">
        <v>179</v>
      </c>
    </row>
    <row r="2" spans="1:24" ht="45.75" customHeight="1">
      <c r="A2" s="169" t="str">
        <f>"2025"&amp;"年部门基本支出预算表"</f>
        <v>2025年部门基本支出预算表</v>
      </c>
      <c r="B2" s="170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170"/>
      <c r="Q2" s="170"/>
      <c r="R2" s="169"/>
      <c r="S2" s="169"/>
      <c r="T2" s="169"/>
      <c r="U2" s="169"/>
      <c r="V2" s="169"/>
      <c r="W2" s="169"/>
      <c r="X2" s="169"/>
    </row>
    <row r="3" spans="1:24" ht="18.75" customHeight="1">
      <c r="A3" s="171" t="str">
        <f>"单位名称："&amp;"宜良县教育科学研究与教师发展中心"</f>
        <v>单位名称：宜良县教育科学研究与教师发展中心</v>
      </c>
      <c r="B3" s="172"/>
      <c r="C3" s="173"/>
      <c r="D3" s="173"/>
      <c r="E3" s="173"/>
      <c r="F3" s="173"/>
      <c r="G3" s="173"/>
      <c r="H3" s="173"/>
      <c r="I3" s="49"/>
      <c r="J3" s="49"/>
      <c r="K3" s="49"/>
      <c r="L3" s="49"/>
      <c r="M3" s="49"/>
      <c r="N3" s="49"/>
      <c r="O3" s="5"/>
      <c r="P3" s="5"/>
      <c r="Q3" s="5"/>
      <c r="R3" s="49"/>
      <c r="V3" s="72"/>
      <c r="X3" s="3" t="s">
        <v>1</v>
      </c>
    </row>
    <row r="4" spans="1:24" ht="18" customHeight="1">
      <c r="A4" s="159" t="s">
        <v>180</v>
      </c>
      <c r="B4" s="159" t="s">
        <v>181</v>
      </c>
      <c r="C4" s="159" t="s">
        <v>182</v>
      </c>
      <c r="D4" s="159" t="s">
        <v>183</v>
      </c>
      <c r="E4" s="159" t="s">
        <v>184</v>
      </c>
      <c r="F4" s="159" t="s">
        <v>185</v>
      </c>
      <c r="G4" s="159" t="s">
        <v>186</v>
      </c>
      <c r="H4" s="159" t="s">
        <v>187</v>
      </c>
      <c r="I4" s="138" t="s">
        <v>188</v>
      </c>
      <c r="J4" s="174" t="s">
        <v>188</v>
      </c>
      <c r="K4" s="174"/>
      <c r="L4" s="174"/>
      <c r="M4" s="174"/>
      <c r="N4" s="174"/>
      <c r="O4" s="139"/>
      <c r="P4" s="139"/>
      <c r="Q4" s="139"/>
      <c r="R4" s="175" t="s">
        <v>61</v>
      </c>
      <c r="S4" s="174" t="s">
        <v>62</v>
      </c>
      <c r="T4" s="174"/>
      <c r="U4" s="174"/>
      <c r="V4" s="174"/>
      <c r="W4" s="174"/>
      <c r="X4" s="176"/>
    </row>
    <row r="5" spans="1:24" ht="18" customHeight="1">
      <c r="A5" s="165"/>
      <c r="B5" s="166"/>
      <c r="C5" s="168"/>
      <c r="D5" s="165"/>
      <c r="E5" s="165"/>
      <c r="F5" s="165"/>
      <c r="G5" s="165"/>
      <c r="H5" s="165"/>
      <c r="I5" s="143" t="s">
        <v>189</v>
      </c>
      <c r="J5" s="138" t="s">
        <v>58</v>
      </c>
      <c r="K5" s="174"/>
      <c r="L5" s="174"/>
      <c r="M5" s="174"/>
      <c r="N5" s="176"/>
      <c r="O5" s="177" t="s">
        <v>190</v>
      </c>
      <c r="P5" s="139"/>
      <c r="Q5" s="140"/>
      <c r="R5" s="159" t="s">
        <v>61</v>
      </c>
      <c r="S5" s="138" t="s">
        <v>62</v>
      </c>
      <c r="T5" s="175" t="s">
        <v>64</v>
      </c>
      <c r="U5" s="174" t="s">
        <v>62</v>
      </c>
      <c r="V5" s="175" t="s">
        <v>66</v>
      </c>
      <c r="W5" s="175" t="s">
        <v>67</v>
      </c>
      <c r="X5" s="178" t="s">
        <v>68</v>
      </c>
    </row>
    <row r="6" spans="1:24" ht="19.5" customHeight="1">
      <c r="A6" s="166"/>
      <c r="B6" s="166"/>
      <c r="C6" s="166"/>
      <c r="D6" s="166"/>
      <c r="E6" s="166"/>
      <c r="F6" s="166"/>
      <c r="G6" s="166"/>
      <c r="H6" s="166"/>
      <c r="I6" s="166"/>
      <c r="J6" s="179" t="s">
        <v>191</v>
      </c>
      <c r="K6" s="159" t="s">
        <v>192</v>
      </c>
      <c r="L6" s="159" t="s">
        <v>193</v>
      </c>
      <c r="M6" s="159" t="s">
        <v>194</v>
      </c>
      <c r="N6" s="159" t="s">
        <v>195</v>
      </c>
      <c r="O6" s="159" t="s">
        <v>58</v>
      </c>
      <c r="P6" s="159" t="s">
        <v>59</v>
      </c>
      <c r="Q6" s="159" t="s">
        <v>60</v>
      </c>
      <c r="R6" s="166"/>
      <c r="S6" s="159" t="s">
        <v>57</v>
      </c>
      <c r="T6" s="159" t="s">
        <v>64</v>
      </c>
      <c r="U6" s="159" t="s">
        <v>196</v>
      </c>
      <c r="V6" s="159" t="s">
        <v>66</v>
      </c>
      <c r="W6" s="159" t="s">
        <v>67</v>
      </c>
      <c r="X6" s="159" t="s">
        <v>68</v>
      </c>
    </row>
    <row r="7" spans="1:24" ht="37.5" customHeight="1">
      <c r="A7" s="167"/>
      <c r="B7" s="144"/>
      <c r="C7" s="167"/>
      <c r="D7" s="167"/>
      <c r="E7" s="167"/>
      <c r="F7" s="167"/>
      <c r="G7" s="167"/>
      <c r="H7" s="167"/>
      <c r="I7" s="167"/>
      <c r="J7" s="180" t="s">
        <v>57</v>
      </c>
      <c r="K7" s="160" t="s">
        <v>197</v>
      </c>
      <c r="L7" s="160" t="s">
        <v>193</v>
      </c>
      <c r="M7" s="160" t="s">
        <v>194</v>
      </c>
      <c r="N7" s="160" t="s">
        <v>195</v>
      </c>
      <c r="O7" s="160" t="s">
        <v>193</v>
      </c>
      <c r="P7" s="160" t="s">
        <v>194</v>
      </c>
      <c r="Q7" s="160" t="s">
        <v>195</v>
      </c>
      <c r="R7" s="160" t="s">
        <v>61</v>
      </c>
      <c r="S7" s="160" t="s">
        <v>57</v>
      </c>
      <c r="T7" s="160" t="s">
        <v>64</v>
      </c>
      <c r="U7" s="160" t="s">
        <v>196</v>
      </c>
      <c r="V7" s="160" t="s">
        <v>66</v>
      </c>
      <c r="W7" s="160" t="s">
        <v>67</v>
      </c>
      <c r="X7" s="160" t="s">
        <v>68</v>
      </c>
    </row>
    <row r="8" spans="1:24" ht="14.25" customHeight="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9">
        <v>21</v>
      </c>
      <c r="V8" s="19">
        <v>22</v>
      </c>
      <c r="W8" s="19">
        <v>23</v>
      </c>
      <c r="X8" s="19">
        <v>24</v>
      </c>
    </row>
    <row r="9" spans="1:24" ht="20.25" customHeight="1">
      <c r="A9" s="74" t="s">
        <v>198</v>
      </c>
      <c r="B9" s="74" t="s">
        <v>70</v>
      </c>
      <c r="C9" s="74" t="s">
        <v>199</v>
      </c>
      <c r="D9" s="74" t="s">
        <v>200</v>
      </c>
      <c r="E9" s="74" t="s">
        <v>109</v>
      </c>
      <c r="F9" s="74" t="s">
        <v>110</v>
      </c>
      <c r="G9" s="74" t="s">
        <v>201</v>
      </c>
      <c r="H9" s="74" t="s">
        <v>202</v>
      </c>
      <c r="I9" s="46">
        <v>2191508.0099999998</v>
      </c>
      <c r="J9" s="46">
        <v>2191508.0099999998</v>
      </c>
      <c r="K9" s="46"/>
      <c r="L9" s="46"/>
      <c r="M9" s="46">
        <v>2191508.0099999998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20.25" customHeight="1">
      <c r="A10" s="74" t="s">
        <v>198</v>
      </c>
      <c r="B10" s="74" t="s">
        <v>70</v>
      </c>
      <c r="C10" s="74" t="s">
        <v>199</v>
      </c>
      <c r="D10" s="74" t="s">
        <v>200</v>
      </c>
      <c r="E10" s="74" t="s">
        <v>111</v>
      </c>
      <c r="F10" s="74" t="s">
        <v>112</v>
      </c>
      <c r="G10" s="74" t="s">
        <v>203</v>
      </c>
      <c r="H10" s="74" t="s">
        <v>204</v>
      </c>
      <c r="I10" s="46">
        <v>240000</v>
      </c>
      <c r="J10" s="46">
        <v>240000</v>
      </c>
      <c r="K10" s="75"/>
      <c r="L10" s="75"/>
      <c r="M10" s="46">
        <v>240000</v>
      </c>
      <c r="N10" s="75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20.25" customHeight="1">
      <c r="A11" s="74" t="s">
        <v>198</v>
      </c>
      <c r="B11" s="74" t="s">
        <v>70</v>
      </c>
      <c r="C11" s="74" t="s">
        <v>199</v>
      </c>
      <c r="D11" s="74" t="s">
        <v>200</v>
      </c>
      <c r="E11" s="74" t="s">
        <v>121</v>
      </c>
      <c r="F11" s="74" t="s">
        <v>122</v>
      </c>
      <c r="G11" s="74" t="s">
        <v>205</v>
      </c>
      <c r="H11" s="74" t="s">
        <v>206</v>
      </c>
      <c r="I11" s="46">
        <v>64108</v>
      </c>
      <c r="J11" s="46">
        <v>64108</v>
      </c>
      <c r="K11" s="75"/>
      <c r="L11" s="75"/>
      <c r="M11" s="46">
        <v>64108</v>
      </c>
      <c r="N11" s="75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20.25" customHeight="1">
      <c r="A12" s="74" t="s">
        <v>198</v>
      </c>
      <c r="B12" s="74" t="s">
        <v>70</v>
      </c>
      <c r="C12" s="74" t="s">
        <v>199</v>
      </c>
      <c r="D12" s="74" t="s">
        <v>200</v>
      </c>
      <c r="E12" s="74" t="s">
        <v>121</v>
      </c>
      <c r="F12" s="74" t="s">
        <v>122</v>
      </c>
      <c r="G12" s="74" t="s">
        <v>205</v>
      </c>
      <c r="H12" s="74" t="s">
        <v>206</v>
      </c>
      <c r="I12" s="46">
        <v>1082057.08</v>
      </c>
      <c r="J12" s="46">
        <v>1082057.08</v>
      </c>
      <c r="K12" s="75"/>
      <c r="L12" s="75"/>
      <c r="M12" s="46">
        <v>1082057.08</v>
      </c>
      <c r="N12" s="75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20.25" customHeight="1">
      <c r="A13" s="74" t="s">
        <v>198</v>
      </c>
      <c r="B13" s="74" t="s">
        <v>70</v>
      </c>
      <c r="C13" s="74" t="s">
        <v>199</v>
      </c>
      <c r="D13" s="74" t="s">
        <v>200</v>
      </c>
      <c r="E13" s="74" t="s">
        <v>121</v>
      </c>
      <c r="F13" s="74" t="s">
        <v>122</v>
      </c>
      <c r="G13" s="74" t="s">
        <v>205</v>
      </c>
      <c r="H13" s="74" t="s">
        <v>206</v>
      </c>
      <c r="I13" s="46">
        <v>26884</v>
      </c>
      <c r="J13" s="46">
        <v>26884</v>
      </c>
      <c r="K13" s="75"/>
      <c r="L13" s="75"/>
      <c r="M13" s="46">
        <v>26884</v>
      </c>
      <c r="N13" s="75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0.25" customHeight="1">
      <c r="A14" s="74" t="s">
        <v>198</v>
      </c>
      <c r="B14" s="74" t="s">
        <v>70</v>
      </c>
      <c r="C14" s="74" t="s">
        <v>199</v>
      </c>
      <c r="D14" s="74" t="s">
        <v>200</v>
      </c>
      <c r="E14" s="74" t="s">
        <v>123</v>
      </c>
      <c r="F14" s="74" t="s">
        <v>124</v>
      </c>
      <c r="G14" s="74" t="s">
        <v>207</v>
      </c>
      <c r="H14" s="74" t="s">
        <v>208</v>
      </c>
      <c r="I14" s="46">
        <v>684846.25</v>
      </c>
      <c r="J14" s="46">
        <v>684846.25</v>
      </c>
      <c r="K14" s="75"/>
      <c r="L14" s="75"/>
      <c r="M14" s="46">
        <v>684846.25</v>
      </c>
      <c r="N14" s="75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20.25" customHeight="1">
      <c r="A15" s="74" t="s">
        <v>198</v>
      </c>
      <c r="B15" s="74" t="s">
        <v>70</v>
      </c>
      <c r="C15" s="74" t="s">
        <v>199</v>
      </c>
      <c r="D15" s="74" t="s">
        <v>200</v>
      </c>
      <c r="E15" s="74" t="s">
        <v>123</v>
      </c>
      <c r="F15" s="74" t="s">
        <v>124</v>
      </c>
      <c r="G15" s="74" t="s">
        <v>207</v>
      </c>
      <c r="H15" s="74" t="s">
        <v>208</v>
      </c>
      <c r="I15" s="46">
        <v>250888.91</v>
      </c>
      <c r="J15" s="46">
        <v>250888.91</v>
      </c>
      <c r="K15" s="75"/>
      <c r="L15" s="75"/>
      <c r="M15" s="46">
        <v>250888.91</v>
      </c>
      <c r="N15" s="75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20.25" customHeight="1">
      <c r="A16" s="74" t="s">
        <v>198</v>
      </c>
      <c r="B16" s="74" t="s">
        <v>70</v>
      </c>
      <c r="C16" s="74" t="s">
        <v>199</v>
      </c>
      <c r="D16" s="74" t="s">
        <v>200</v>
      </c>
      <c r="E16" s="74" t="s">
        <v>101</v>
      </c>
      <c r="F16" s="74" t="s">
        <v>102</v>
      </c>
      <c r="G16" s="74" t="s">
        <v>209</v>
      </c>
      <c r="H16" s="74" t="s">
        <v>210</v>
      </c>
      <c r="I16" s="46">
        <v>93000</v>
      </c>
      <c r="J16" s="46">
        <v>93000</v>
      </c>
      <c r="K16" s="75"/>
      <c r="L16" s="75"/>
      <c r="M16" s="46">
        <v>93000</v>
      </c>
      <c r="N16" s="75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20.25" customHeight="1">
      <c r="A17" s="74" t="s">
        <v>198</v>
      </c>
      <c r="B17" s="74" t="s">
        <v>70</v>
      </c>
      <c r="C17" s="74" t="s">
        <v>199</v>
      </c>
      <c r="D17" s="74" t="s">
        <v>200</v>
      </c>
      <c r="E17" s="74" t="s">
        <v>125</v>
      </c>
      <c r="F17" s="74" t="s">
        <v>126</v>
      </c>
      <c r="G17" s="74" t="s">
        <v>209</v>
      </c>
      <c r="H17" s="74" t="s">
        <v>210</v>
      </c>
      <c r="I17" s="46">
        <v>54560</v>
      </c>
      <c r="J17" s="46">
        <v>54560</v>
      </c>
      <c r="K17" s="75"/>
      <c r="L17" s="75"/>
      <c r="M17" s="46">
        <v>54560</v>
      </c>
      <c r="N17" s="75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20.25" customHeight="1">
      <c r="A18" s="74" t="s">
        <v>198</v>
      </c>
      <c r="B18" s="74" t="s">
        <v>70</v>
      </c>
      <c r="C18" s="74" t="s">
        <v>211</v>
      </c>
      <c r="D18" s="74" t="s">
        <v>132</v>
      </c>
      <c r="E18" s="74" t="s">
        <v>131</v>
      </c>
      <c r="F18" s="74" t="s">
        <v>132</v>
      </c>
      <c r="G18" s="74" t="s">
        <v>212</v>
      </c>
      <c r="H18" s="74" t="s">
        <v>132</v>
      </c>
      <c r="I18" s="46">
        <v>1643596</v>
      </c>
      <c r="J18" s="46">
        <v>1643596</v>
      </c>
      <c r="K18" s="75"/>
      <c r="L18" s="75"/>
      <c r="M18" s="46">
        <v>1643596</v>
      </c>
      <c r="N18" s="75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20.25" customHeight="1">
      <c r="A19" s="74" t="s">
        <v>198</v>
      </c>
      <c r="B19" s="74" t="s">
        <v>70</v>
      </c>
      <c r="C19" s="74" t="s">
        <v>213</v>
      </c>
      <c r="D19" s="74" t="s">
        <v>214</v>
      </c>
      <c r="E19" s="74" t="s">
        <v>115</v>
      </c>
      <c r="F19" s="74" t="s">
        <v>116</v>
      </c>
      <c r="G19" s="74" t="s">
        <v>215</v>
      </c>
      <c r="H19" s="74" t="s">
        <v>216</v>
      </c>
      <c r="I19" s="46">
        <v>40572</v>
      </c>
      <c r="J19" s="46">
        <v>40572</v>
      </c>
      <c r="K19" s="75"/>
      <c r="L19" s="75"/>
      <c r="M19" s="46">
        <v>40572</v>
      </c>
      <c r="N19" s="75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20.25" customHeight="1">
      <c r="A20" s="74" t="s">
        <v>198</v>
      </c>
      <c r="B20" s="74" t="s">
        <v>70</v>
      </c>
      <c r="C20" s="74" t="s">
        <v>217</v>
      </c>
      <c r="D20" s="74" t="s">
        <v>176</v>
      </c>
      <c r="E20" s="74" t="s">
        <v>101</v>
      </c>
      <c r="F20" s="74" t="s">
        <v>102</v>
      </c>
      <c r="G20" s="74" t="s">
        <v>218</v>
      </c>
      <c r="H20" s="74" t="s">
        <v>176</v>
      </c>
      <c r="I20" s="46">
        <v>16320</v>
      </c>
      <c r="J20" s="46">
        <v>16320</v>
      </c>
      <c r="K20" s="75"/>
      <c r="L20" s="75"/>
      <c r="M20" s="46">
        <v>16320</v>
      </c>
      <c r="N20" s="75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20.25" customHeight="1">
      <c r="A21" s="74" t="s">
        <v>198</v>
      </c>
      <c r="B21" s="74" t="s">
        <v>70</v>
      </c>
      <c r="C21" s="74" t="s">
        <v>219</v>
      </c>
      <c r="D21" s="74" t="s">
        <v>220</v>
      </c>
      <c r="E21" s="74" t="s">
        <v>101</v>
      </c>
      <c r="F21" s="74" t="s">
        <v>102</v>
      </c>
      <c r="G21" s="74" t="s">
        <v>221</v>
      </c>
      <c r="H21" s="74" t="s">
        <v>220</v>
      </c>
      <c r="I21" s="46">
        <v>9180</v>
      </c>
      <c r="J21" s="46">
        <v>9180</v>
      </c>
      <c r="K21" s="75"/>
      <c r="L21" s="75"/>
      <c r="M21" s="46">
        <v>9180</v>
      </c>
      <c r="N21" s="75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20.25" customHeight="1">
      <c r="A22" s="74" t="s">
        <v>198</v>
      </c>
      <c r="B22" s="74" t="s">
        <v>70</v>
      </c>
      <c r="C22" s="74" t="s">
        <v>222</v>
      </c>
      <c r="D22" s="74" t="s">
        <v>223</v>
      </c>
      <c r="E22" s="74" t="s">
        <v>101</v>
      </c>
      <c r="F22" s="74" t="s">
        <v>102</v>
      </c>
      <c r="G22" s="74" t="s">
        <v>224</v>
      </c>
      <c r="H22" s="74" t="s">
        <v>225</v>
      </c>
      <c r="I22" s="46">
        <v>50000</v>
      </c>
      <c r="J22" s="46">
        <v>50000</v>
      </c>
      <c r="K22" s="75"/>
      <c r="L22" s="75"/>
      <c r="M22" s="46">
        <v>50000</v>
      </c>
      <c r="N22" s="75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ht="20.25" customHeight="1">
      <c r="A23" s="74" t="s">
        <v>198</v>
      </c>
      <c r="B23" s="74" t="s">
        <v>70</v>
      </c>
      <c r="C23" s="74" t="s">
        <v>222</v>
      </c>
      <c r="D23" s="74" t="s">
        <v>223</v>
      </c>
      <c r="E23" s="74" t="s">
        <v>101</v>
      </c>
      <c r="F23" s="74" t="s">
        <v>102</v>
      </c>
      <c r="G23" s="74" t="s">
        <v>226</v>
      </c>
      <c r="H23" s="74" t="s">
        <v>227</v>
      </c>
      <c r="I23" s="46">
        <v>5000</v>
      </c>
      <c r="J23" s="46">
        <v>5000</v>
      </c>
      <c r="K23" s="75"/>
      <c r="L23" s="75"/>
      <c r="M23" s="46">
        <v>5000</v>
      </c>
      <c r="N23" s="75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20.25" customHeight="1">
      <c r="A24" s="74" t="s">
        <v>198</v>
      </c>
      <c r="B24" s="74" t="s">
        <v>70</v>
      </c>
      <c r="C24" s="74" t="s">
        <v>222</v>
      </c>
      <c r="D24" s="74" t="s">
        <v>223</v>
      </c>
      <c r="E24" s="74" t="s">
        <v>101</v>
      </c>
      <c r="F24" s="74" t="s">
        <v>102</v>
      </c>
      <c r="G24" s="74" t="s">
        <v>228</v>
      </c>
      <c r="H24" s="74" t="s">
        <v>229</v>
      </c>
      <c r="I24" s="46">
        <v>5000</v>
      </c>
      <c r="J24" s="46">
        <v>5000</v>
      </c>
      <c r="K24" s="75"/>
      <c r="L24" s="75"/>
      <c r="M24" s="46">
        <v>5000</v>
      </c>
      <c r="N24" s="75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ht="20.25" customHeight="1">
      <c r="A25" s="74" t="s">
        <v>198</v>
      </c>
      <c r="B25" s="74" t="s">
        <v>70</v>
      </c>
      <c r="C25" s="74" t="s">
        <v>222</v>
      </c>
      <c r="D25" s="74" t="s">
        <v>223</v>
      </c>
      <c r="E25" s="74" t="s">
        <v>101</v>
      </c>
      <c r="F25" s="74" t="s">
        <v>102</v>
      </c>
      <c r="G25" s="74" t="s">
        <v>230</v>
      </c>
      <c r="H25" s="74" t="s">
        <v>231</v>
      </c>
      <c r="I25" s="46">
        <v>4000</v>
      </c>
      <c r="J25" s="46">
        <v>4000</v>
      </c>
      <c r="K25" s="75"/>
      <c r="L25" s="75"/>
      <c r="M25" s="46">
        <v>4000</v>
      </c>
      <c r="N25" s="75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20.25" customHeight="1">
      <c r="A26" s="74" t="s">
        <v>198</v>
      </c>
      <c r="B26" s="74" t="s">
        <v>70</v>
      </c>
      <c r="C26" s="74" t="s">
        <v>222</v>
      </c>
      <c r="D26" s="74" t="s">
        <v>223</v>
      </c>
      <c r="E26" s="74" t="s">
        <v>101</v>
      </c>
      <c r="F26" s="74" t="s">
        <v>102</v>
      </c>
      <c r="G26" s="74" t="s">
        <v>232</v>
      </c>
      <c r="H26" s="74" t="s">
        <v>233</v>
      </c>
      <c r="I26" s="46">
        <v>28600</v>
      </c>
      <c r="J26" s="46">
        <v>28600</v>
      </c>
      <c r="K26" s="75"/>
      <c r="L26" s="75"/>
      <c r="M26" s="46">
        <v>28600</v>
      </c>
      <c r="N26" s="75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20.25" customHeight="1">
      <c r="A27" s="74" t="s">
        <v>198</v>
      </c>
      <c r="B27" s="74" t="s">
        <v>70</v>
      </c>
      <c r="C27" s="74" t="s">
        <v>222</v>
      </c>
      <c r="D27" s="74" t="s">
        <v>223</v>
      </c>
      <c r="E27" s="74" t="s">
        <v>101</v>
      </c>
      <c r="F27" s="74" t="s">
        <v>102</v>
      </c>
      <c r="G27" s="74" t="s">
        <v>234</v>
      </c>
      <c r="H27" s="74" t="s">
        <v>235</v>
      </c>
      <c r="I27" s="46">
        <v>30000</v>
      </c>
      <c r="J27" s="46">
        <v>30000</v>
      </c>
      <c r="K27" s="75"/>
      <c r="L27" s="75"/>
      <c r="M27" s="46">
        <v>30000</v>
      </c>
      <c r="N27" s="75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20.25" customHeight="1">
      <c r="A28" s="74" t="s">
        <v>198</v>
      </c>
      <c r="B28" s="74" t="s">
        <v>70</v>
      </c>
      <c r="C28" s="74" t="s">
        <v>222</v>
      </c>
      <c r="D28" s="74" t="s">
        <v>223</v>
      </c>
      <c r="E28" s="74" t="s">
        <v>101</v>
      </c>
      <c r="F28" s="74" t="s">
        <v>102</v>
      </c>
      <c r="G28" s="74" t="s">
        <v>236</v>
      </c>
      <c r="H28" s="74" t="s">
        <v>237</v>
      </c>
      <c r="I28" s="46">
        <v>10000</v>
      </c>
      <c r="J28" s="46">
        <v>10000</v>
      </c>
      <c r="K28" s="75"/>
      <c r="L28" s="75"/>
      <c r="M28" s="46">
        <v>10000</v>
      </c>
      <c r="N28" s="75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20.25" customHeight="1">
      <c r="A29" s="74" t="s">
        <v>198</v>
      </c>
      <c r="B29" s="74" t="s">
        <v>70</v>
      </c>
      <c r="C29" s="74" t="s">
        <v>222</v>
      </c>
      <c r="D29" s="74" t="s">
        <v>223</v>
      </c>
      <c r="E29" s="74" t="s">
        <v>101</v>
      </c>
      <c r="F29" s="74" t="s">
        <v>102</v>
      </c>
      <c r="G29" s="74" t="s">
        <v>238</v>
      </c>
      <c r="H29" s="74" t="s">
        <v>239</v>
      </c>
      <c r="I29" s="46">
        <v>122400</v>
      </c>
      <c r="J29" s="46">
        <v>122400</v>
      </c>
      <c r="K29" s="75"/>
      <c r="L29" s="75"/>
      <c r="M29" s="46">
        <v>122400</v>
      </c>
      <c r="N29" s="75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t="20.25" customHeight="1">
      <c r="A30" s="74" t="s">
        <v>198</v>
      </c>
      <c r="B30" s="74" t="s">
        <v>70</v>
      </c>
      <c r="C30" s="74" t="s">
        <v>240</v>
      </c>
      <c r="D30" s="74" t="s">
        <v>241</v>
      </c>
      <c r="E30" s="74" t="s">
        <v>101</v>
      </c>
      <c r="F30" s="74" t="s">
        <v>102</v>
      </c>
      <c r="G30" s="74" t="s">
        <v>242</v>
      </c>
      <c r="H30" s="74" t="s">
        <v>243</v>
      </c>
      <c r="I30" s="46">
        <v>6527796</v>
      </c>
      <c r="J30" s="46">
        <v>6527796</v>
      </c>
      <c r="K30" s="75"/>
      <c r="L30" s="75"/>
      <c r="M30" s="46">
        <v>6527796</v>
      </c>
      <c r="N30" s="75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ht="20.25" customHeight="1">
      <c r="A31" s="74" t="s">
        <v>198</v>
      </c>
      <c r="B31" s="74" t="s">
        <v>70</v>
      </c>
      <c r="C31" s="74" t="s">
        <v>240</v>
      </c>
      <c r="D31" s="74" t="s">
        <v>241</v>
      </c>
      <c r="E31" s="74" t="s">
        <v>101</v>
      </c>
      <c r="F31" s="74" t="s">
        <v>102</v>
      </c>
      <c r="G31" s="74" t="s">
        <v>244</v>
      </c>
      <c r="H31" s="74" t="s">
        <v>245</v>
      </c>
      <c r="I31" s="46">
        <v>421500</v>
      </c>
      <c r="J31" s="46">
        <v>421500</v>
      </c>
      <c r="K31" s="75"/>
      <c r="L31" s="75"/>
      <c r="M31" s="46">
        <v>421500</v>
      </c>
      <c r="N31" s="75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20.25" customHeight="1">
      <c r="A32" s="74" t="s">
        <v>198</v>
      </c>
      <c r="B32" s="74" t="s">
        <v>70</v>
      </c>
      <c r="C32" s="74" t="s">
        <v>240</v>
      </c>
      <c r="D32" s="74" t="s">
        <v>241</v>
      </c>
      <c r="E32" s="74" t="s">
        <v>101</v>
      </c>
      <c r="F32" s="74" t="s">
        <v>102</v>
      </c>
      <c r="G32" s="74" t="s">
        <v>246</v>
      </c>
      <c r="H32" s="74" t="s">
        <v>247</v>
      </c>
      <c r="I32" s="46">
        <v>543983</v>
      </c>
      <c r="J32" s="46">
        <v>543983</v>
      </c>
      <c r="K32" s="75"/>
      <c r="L32" s="75"/>
      <c r="M32" s="46">
        <v>543983</v>
      </c>
      <c r="N32" s="75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ht="20.25" customHeight="1">
      <c r="A33" s="74" t="s">
        <v>198</v>
      </c>
      <c r="B33" s="74" t="s">
        <v>70</v>
      </c>
      <c r="C33" s="74" t="s">
        <v>240</v>
      </c>
      <c r="D33" s="74" t="s">
        <v>241</v>
      </c>
      <c r="E33" s="74" t="s">
        <v>101</v>
      </c>
      <c r="F33" s="74" t="s">
        <v>102</v>
      </c>
      <c r="G33" s="74" t="s">
        <v>248</v>
      </c>
      <c r="H33" s="74" t="s">
        <v>249</v>
      </c>
      <c r="I33" s="46">
        <v>2568678</v>
      </c>
      <c r="J33" s="46">
        <v>2568678</v>
      </c>
      <c r="K33" s="75"/>
      <c r="L33" s="75"/>
      <c r="M33" s="46">
        <v>2568678</v>
      </c>
      <c r="N33" s="75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20.25" customHeight="1">
      <c r="A34" s="74" t="s">
        <v>198</v>
      </c>
      <c r="B34" s="74" t="s">
        <v>70</v>
      </c>
      <c r="C34" s="74" t="s">
        <v>240</v>
      </c>
      <c r="D34" s="74" t="s">
        <v>241</v>
      </c>
      <c r="E34" s="74" t="s">
        <v>101</v>
      </c>
      <c r="F34" s="74" t="s">
        <v>102</v>
      </c>
      <c r="G34" s="74" t="s">
        <v>248</v>
      </c>
      <c r="H34" s="74" t="s">
        <v>249</v>
      </c>
      <c r="I34" s="46">
        <v>1287720</v>
      </c>
      <c r="J34" s="46">
        <v>1287720</v>
      </c>
      <c r="K34" s="75"/>
      <c r="L34" s="75"/>
      <c r="M34" s="46">
        <v>1287720</v>
      </c>
      <c r="N34" s="75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ht="20.25" customHeight="1">
      <c r="A35" s="74" t="s">
        <v>198</v>
      </c>
      <c r="B35" s="74" t="s">
        <v>70</v>
      </c>
      <c r="C35" s="74" t="s">
        <v>240</v>
      </c>
      <c r="D35" s="74" t="s">
        <v>241</v>
      </c>
      <c r="E35" s="74" t="s">
        <v>101</v>
      </c>
      <c r="F35" s="74" t="s">
        <v>102</v>
      </c>
      <c r="G35" s="74" t="s">
        <v>248</v>
      </c>
      <c r="H35" s="74" t="s">
        <v>249</v>
      </c>
      <c r="I35" s="46">
        <v>2357100</v>
      </c>
      <c r="J35" s="46">
        <v>2357100</v>
      </c>
      <c r="K35" s="75"/>
      <c r="L35" s="75"/>
      <c r="M35" s="46">
        <v>2357100</v>
      </c>
      <c r="N35" s="75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ht="20.25" customHeight="1">
      <c r="A36" s="74" t="s">
        <v>198</v>
      </c>
      <c r="B36" s="74" t="s">
        <v>70</v>
      </c>
      <c r="C36" s="74" t="s">
        <v>240</v>
      </c>
      <c r="D36" s="74" t="s">
        <v>241</v>
      </c>
      <c r="E36" s="74" t="s">
        <v>101</v>
      </c>
      <c r="F36" s="74" t="s">
        <v>102</v>
      </c>
      <c r="G36" s="74" t="s">
        <v>248</v>
      </c>
      <c r="H36" s="74" t="s">
        <v>249</v>
      </c>
      <c r="I36" s="46">
        <v>1041600</v>
      </c>
      <c r="J36" s="46">
        <v>1041600</v>
      </c>
      <c r="K36" s="75"/>
      <c r="L36" s="75"/>
      <c r="M36" s="46">
        <v>1041600</v>
      </c>
      <c r="N36" s="75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ht="20.25" customHeight="1">
      <c r="A37" s="74" t="s">
        <v>198</v>
      </c>
      <c r="B37" s="74" t="s">
        <v>70</v>
      </c>
      <c r="C37" s="74" t="s">
        <v>250</v>
      </c>
      <c r="D37" s="74" t="s">
        <v>251</v>
      </c>
      <c r="E37" s="74" t="s">
        <v>107</v>
      </c>
      <c r="F37" s="74" t="s">
        <v>108</v>
      </c>
      <c r="G37" s="74" t="s">
        <v>252</v>
      </c>
      <c r="H37" s="74" t="s">
        <v>253</v>
      </c>
      <c r="I37" s="46">
        <v>748800</v>
      </c>
      <c r="J37" s="46">
        <v>748800</v>
      </c>
      <c r="K37" s="75"/>
      <c r="L37" s="75"/>
      <c r="M37" s="46">
        <v>748800</v>
      </c>
      <c r="N37" s="75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ht="17.25" customHeight="1">
      <c r="A38" s="161" t="s">
        <v>171</v>
      </c>
      <c r="B38" s="162"/>
      <c r="C38" s="163"/>
      <c r="D38" s="163"/>
      <c r="E38" s="163"/>
      <c r="F38" s="163"/>
      <c r="G38" s="163"/>
      <c r="H38" s="164"/>
      <c r="I38" s="46">
        <v>22149697.25</v>
      </c>
      <c r="J38" s="46">
        <v>22149697.25</v>
      </c>
      <c r="K38" s="46"/>
      <c r="L38" s="46"/>
      <c r="M38" s="46">
        <v>22149697.25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42" spans="1:24" ht="14.25" customHeight="1">
      <c r="H42" s="98">
        <f>M33+M34+M35+M36</f>
        <v>7255098</v>
      </c>
      <c r="I42">
        <v>7255098</v>
      </c>
      <c r="J42" s="98">
        <f>M11+M12+M13</f>
        <v>1173049.08</v>
      </c>
    </row>
    <row r="43" spans="1:24" ht="14.25" customHeight="1">
      <c r="J43" s="98">
        <f>M14+M15</f>
        <v>935735.16</v>
      </c>
    </row>
    <row r="44" spans="1:24" ht="14.25" customHeight="1">
      <c r="J44" s="98">
        <f>M16+M17</f>
        <v>147560</v>
      </c>
    </row>
  </sheetData>
  <mergeCells count="31"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X6:X7"/>
    <mergeCell ref="S6:S7"/>
    <mergeCell ref="T6:T7"/>
    <mergeCell ref="U6:U7"/>
    <mergeCell ref="V6:V7"/>
    <mergeCell ref="W6:W7"/>
  </mergeCells>
  <phoneticPr fontId="21" type="noConversion"/>
  <printOptions horizontalCentered="1"/>
  <pageMargins left="0.37" right="0.37" top="0.56000000000000005" bottom="0.56000000000000005" header="0.48" footer="0.48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1"/>
  <sheetViews>
    <sheetView showZeros="0" tabSelected="1" workbookViewId="0">
      <selection activeCell="F22" sqref="F2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70"/>
      <c r="E1" s="2"/>
      <c r="F1" s="2"/>
      <c r="G1" s="2"/>
      <c r="H1" s="2"/>
      <c r="U1" s="70"/>
      <c r="W1" s="71" t="s">
        <v>254</v>
      </c>
    </row>
    <row r="2" spans="1:23" ht="46.5" customHeight="1">
      <c r="A2" s="170" t="str">
        <f>"2025"&amp;"年部门项目支出预算表"</f>
        <v>2025年部门项目支出预算表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23" ht="13.5" customHeight="1">
      <c r="A3" s="171" t="str">
        <f>"单位名称："&amp;"宜良县教育科学研究与教师发展中心"</f>
        <v>单位名称：宜良县教育科学研究与教师发展中心</v>
      </c>
      <c r="B3" s="172"/>
      <c r="C3" s="172"/>
      <c r="D3" s="172"/>
      <c r="E3" s="172"/>
      <c r="F3" s="172"/>
      <c r="G3" s="172"/>
      <c r="H3" s="172"/>
      <c r="I3" s="5"/>
      <c r="J3" s="5"/>
      <c r="K3" s="5"/>
      <c r="L3" s="5"/>
      <c r="M3" s="5"/>
      <c r="N3" s="5"/>
      <c r="O3" s="5"/>
      <c r="P3" s="5"/>
      <c r="Q3" s="5"/>
      <c r="U3" s="70"/>
      <c r="W3" s="62" t="s">
        <v>1</v>
      </c>
    </row>
    <row r="4" spans="1:23" ht="21.75" customHeight="1">
      <c r="A4" s="159" t="s">
        <v>255</v>
      </c>
      <c r="B4" s="181" t="s">
        <v>182</v>
      </c>
      <c r="C4" s="159" t="s">
        <v>183</v>
      </c>
      <c r="D4" s="159" t="s">
        <v>256</v>
      </c>
      <c r="E4" s="181" t="s">
        <v>184</v>
      </c>
      <c r="F4" s="181" t="s">
        <v>185</v>
      </c>
      <c r="G4" s="181" t="s">
        <v>257</v>
      </c>
      <c r="H4" s="181" t="s">
        <v>258</v>
      </c>
      <c r="I4" s="186" t="s">
        <v>55</v>
      </c>
      <c r="J4" s="177" t="s">
        <v>259</v>
      </c>
      <c r="K4" s="139"/>
      <c r="L4" s="139"/>
      <c r="M4" s="140"/>
      <c r="N4" s="177" t="s">
        <v>190</v>
      </c>
      <c r="O4" s="139"/>
      <c r="P4" s="140"/>
      <c r="Q4" s="181" t="s">
        <v>61</v>
      </c>
      <c r="R4" s="177" t="s">
        <v>62</v>
      </c>
      <c r="S4" s="139"/>
      <c r="T4" s="139"/>
      <c r="U4" s="139"/>
      <c r="V4" s="139"/>
      <c r="W4" s="140"/>
    </row>
    <row r="5" spans="1:23" ht="21.75" customHeight="1">
      <c r="A5" s="165"/>
      <c r="B5" s="166"/>
      <c r="C5" s="165"/>
      <c r="D5" s="165"/>
      <c r="E5" s="185"/>
      <c r="F5" s="185"/>
      <c r="G5" s="185"/>
      <c r="H5" s="185"/>
      <c r="I5" s="166"/>
      <c r="J5" s="183" t="s">
        <v>58</v>
      </c>
      <c r="K5" s="145"/>
      <c r="L5" s="181" t="s">
        <v>59</v>
      </c>
      <c r="M5" s="181" t="s">
        <v>60</v>
      </c>
      <c r="N5" s="181" t="s">
        <v>58</v>
      </c>
      <c r="O5" s="181" t="s">
        <v>59</v>
      </c>
      <c r="P5" s="181" t="s">
        <v>60</v>
      </c>
      <c r="Q5" s="185"/>
      <c r="R5" s="181" t="s">
        <v>57</v>
      </c>
      <c r="S5" s="181" t="s">
        <v>64</v>
      </c>
      <c r="T5" s="181" t="s">
        <v>196</v>
      </c>
      <c r="U5" s="181" t="s">
        <v>66</v>
      </c>
      <c r="V5" s="181" t="s">
        <v>67</v>
      </c>
      <c r="W5" s="181" t="s">
        <v>68</v>
      </c>
    </row>
    <row r="6" spans="1:23" ht="21" customHeight="1">
      <c r="A6" s="166"/>
      <c r="B6" s="166"/>
      <c r="C6" s="166"/>
      <c r="D6" s="166"/>
      <c r="E6" s="166"/>
      <c r="F6" s="166"/>
      <c r="G6" s="166"/>
      <c r="H6" s="166"/>
      <c r="I6" s="166"/>
      <c r="J6" s="184" t="s">
        <v>57</v>
      </c>
      <c r="K6" s="14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1:23" ht="39.75" customHeight="1">
      <c r="A7" s="160"/>
      <c r="B7" s="144"/>
      <c r="C7" s="160"/>
      <c r="D7" s="160"/>
      <c r="E7" s="182"/>
      <c r="F7" s="182"/>
      <c r="G7" s="182"/>
      <c r="H7" s="182"/>
      <c r="I7" s="144"/>
      <c r="J7" s="36" t="s">
        <v>57</v>
      </c>
      <c r="K7" s="36" t="s">
        <v>260</v>
      </c>
      <c r="L7" s="182"/>
      <c r="M7" s="182"/>
      <c r="N7" s="182"/>
      <c r="O7" s="182"/>
      <c r="P7" s="182"/>
      <c r="Q7" s="182"/>
      <c r="R7" s="182"/>
      <c r="S7" s="182"/>
      <c r="T7" s="182"/>
      <c r="U7" s="144"/>
      <c r="V7" s="182"/>
      <c r="W7" s="182"/>
    </row>
    <row r="8" spans="1:23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1">
        <v>21</v>
      </c>
      <c r="V8" s="19">
        <v>22</v>
      </c>
      <c r="W8" s="11">
        <v>23</v>
      </c>
    </row>
    <row r="9" spans="1:23" ht="21.75" customHeight="1">
      <c r="A9" s="38"/>
      <c r="B9" s="38"/>
      <c r="C9" s="38"/>
      <c r="D9" s="38"/>
      <c r="E9" s="38"/>
      <c r="F9" s="38"/>
      <c r="G9" s="38"/>
      <c r="H9" s="38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18.75" customHeight="1">
      <c r="A10" s="161" t="s">
        <v>171</v>
      </c>
      <c r="B10" s="162"/>
      <c r="C10" s="162"/>
      <c r="D10" s="162"/>
      <c r="E10" s="162"/>
      <c r="F10" s="162"/>
      <c r="G10" s="162"/>
      <c r="H10" s="123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s="1" customFormat="1" ht="14.25" customHeight="1">
      <c r="A11" s="1" t="s">
        <v>261</v>
      </c>
    </row>
  </sheetData>
  <mergeCells count="28"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  <mergeCell ref="A10:H10"/>
    <mergeCell ref="A4:A7"/>
    <mergeCell ref="B4:B7"/>
    <mergeCell ref="C4:C7"/>
    <mergeCell ref="D4:D7"/>
    <mergeCell ref="E4:E7"/>
    <mergeCell ref="F4:F7"/>
    <mergeCell ref="G4:G7"/>
    <mergeCell ref="H4:H7"/>
  </mergeCells>
  <phoneticPr fontId="21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selection activeCell="A20" sqref="A2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3" t="s">
        <v>262</v>
      </c>
    </row>
    <row r="2" spans="1:10" ht="39.75" customHeight="1">
      <c r="A2" s="187" t="str">
        <f>"2025"&amp;"年部门项目支出绩效目标表"</f>
        <v>2025年部门项目支出绩效目标表</v>
      </c>
      <c r="B2" s="170"/>
      <c r="C2" s="170"/>
      <c r="D2" s="170"/>
      <c r="E2" s="170"/>
      <c r="F2" s="169"/>
      <c r="G2" s="170"/>
      <c r="H2" s="169"/>
      <c r="I2" s="169"/>
      <c r="J2" s="170"/>
    </row>
    <row r="3" spans="1:10" ht="17.25" customHeight="1">
      <c r="A3" s="171" t="str">
        <f>"单位名称："&amp;"宜良县教育科学研究与教师发展中心"</f>
        <v>单位名称：宜良县教育科学研究与教师发展中心</v>
      </c>
      <c r="B3" s="100"/>
      <c r="C3" s="100"/>
      <c r="D3" s="100"/>
      <c r="E3" s="100"/>
      <c r="F3" s="100"/>
      <c r="G3" s="100"/>
      <c r="H3" s="100"/>
    </row>
    <row r="4" spans="1:10" ht="44.25" customHeight="1">
      <c r="A4" s="36" t="s">
        <v>183</v>
      </c>
      <c r="B4" s="36" t="s">
        <v>263</v>
      </c>
      <c r="C4" s="36" t="s">
        <v>264</v>
      </c>
      <c r="D4" s="36" t="s">
        <v>265</v>
      </c>
      <c r="E4" s="36" t="s">
        <v>266</v>
      </c>
      <c r="F4" s="37" t="s">
        <v>267</v>
      </c>
      <c r="G4" s="36" t="s">
        <v>268</v>
      </c>
      <c r="H4" s="37" t="s">
        <v>269</v>
      </c>
      <c r="I4" s="37" t="s">
        <v>270</v>
      </c>
      <c r="J4" s="36" t="s">
        <v>271</v>
      </c>
    </row>
    <row r="5" spans="1:10" ht="18.75" customHeigh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19">
        <v>6</v>
      </c>
      <c r="G5" s="69">
        <v>7</v>
      </c>
      <c r="H5" s="19">
        <v>8</v>
      </c>
      <c r="I5" s="19">
        <v>9</v>
      </c>
      <c r="J5" s="69">
        <v>10</v>
      </c>
    </row>
    <row r="6" spans="1:10" ht="42" customHeight="1">
      <c r="A6" s="16"/>
      <c r="B6" s="38"/>
      <c r="C6" s="38"/>
      <c r="D6" s="38"/>
      <c r="E6" s="28"/>
      <c r="F6" s="39"/>
      <c r="G6" s="28"/>
      <c r="H6" s="39"/>
      <c r="I6" s="39"/>
      <c r="J6" s="28"/>
    </row>
    <row r="7" spans="1:10" ht="42" customHeight="1">
      <c r="A7" s="16"/>
      <c r="B7" s="12"/>
      <c r="C7" s="12"/>
      <c r="D7" s="12"/>
      <c r="E7" s="16"/>
      <c r="F7" s="12"/>
      <c r="G7" s="16"/>
      <c r="H7" s="12"/>
      <c r="I7" s="12"/>
      <c r="J7" s="16"/>
    </row>
    <row r="8" spans="1:10" s="21" customFormat="1" ht="12" customHeight="1">
      <c r="A8" s="40" t="s">
        <v>332</v>
      </c>
      <c r="B8" s="40"/>
      <c r="C8" s="40"/>
      <c r="D8" s="40"/>
      <c r="E8" s="40"/>
      <c r="G8" s="40"/>
      <c r="J8" s="40"/>
    </row>
  </sheetData>
  <mergeCells count="2">
    <mergeCell ref="A2:J2"/>
    <mergeCell ref="A3:H3"/>
  </mergeCells>
  <phoneticPr fontId="21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selection activeCell="B19" sqref="B19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3">
        <v>1</v>
      </c>
      <c r="B1" s="64">
        <v>0</v>
      </c>
      <c r="C1" s="63">
        <v>1</v>
      </c>
      <c r="D1" s="65"/>
      <c r="E1" s="65"/>
      <c r="F1" s="62" t="s">
        <v>272</v>
      </c>
    </row>
    <row r="2" spans="1:6" ht="42" customHeight="1">
      <c r="A2" s="188" t="str">
        <f>"2025"&amp;"年部门政府性基金预算支出预算表"</f>
        <v>2025年部门政府性基金预算支出预算表</v>
      </c>
      <c r="B2" s="188" t="s">
        <v>273</v>
      </c>
      <c r="C2" s="189"/>
      <c r="D2" s="135"/>
      <c r="E2" s="135"/>
      <c r="F2" s="135"/>
    </row>
    <row r="3" spans="1:6" ht="13.5" customHeight="1">
      <c r="A3" s="171" t="str">
        <f>"单位名称："&amp;"宜良县教育科学研究与教师发展中心"</f>
        <v>单位名称：宜良县教育科学研究与教师发展中心</v>
      </c>
      <c r="B3" s="171" t="s">
        <v>274</v>
      </c>
      <c r="C3" s="190"/>
      <c r="D3" s="65"/>
      <c r="E3" s="65"/>
      <c r="F3" s="62" t="s">
        <v>1</v>
      </c>
    </row>
    <row r="4" spans="1:6" ht="19.5" customHeight="1">
      <c r="A4" s="143" t="s">
        <v>181</v>
      </c>
      <c r="B4" s="192" t="s">
        <v>72</v>
      </c>
      <c r="C4" s="143" t="s">
        <v>73</v>
      </c>
      <c r="D4" s="177" t="s">
        <v>275</v>
      </c>
      <c r="E4" s="139"/>
      <c r="F4" s="140"/>
    </row>
    <row r="5" spans="1:6" ht="18.75" customHeight="1">
      <c r="A5" s="168"/>
      <c r="B5" s="193"/>
      <c r="C5" s="168"/>
      <c r="D5" s="9" t="s">
        <v>55</v>
      </c>
      <c r="E5" s="8" t="s">
        <v>75</v>
      </c>
      <c r="F5" s="9" t="s">
        <v>76</v>
      </c>
    </row>
    <row r="6" spans="1:6" ht="18.75" customHeight="1">
      <c r="A6" s="37">
        <v>1</v>
      </c>
      <c r="B6" s="66" t="s">
        <v>83</v>
      </c>
      <c r="C6" s="37">
        <v>3</v>
      </c>
      <c r="D6" s="67">
        <v>4</v>
      </c>
      <c r="E6" s="67">
        <v>5</v>
      </c>
      <c r="F6" s="67">
        <v>6</v>
      </c>
    </row>
    <row r="7" spans="1:6" ht="21" customHeight="1">
      <c r="A7" s="12"/>
      <c r="B7" s="12"/>
      <c r="C7" s="12"/>
      <c r="D7" s="46"/>
      <c r="E7" s="46"/>
      <c r="F7" s="46"/>
    </row>
    <row r="8" spans="1:6" ht="21" customHeight="1">
      <c r="A8" s="12"/>
      <c r="B8" s="12"/>
      <c r="C8" s="12"/>
      <c r="D8" s="46"/>
      <c r="E8" s="46"/>
      <c r="F8" s="46"/>
    </row>
    <row r="9" spans="1:6" ht="18.75" customHeight="1">
      <c r="A9" s="120" t="s">
        <v>171</v>
      </c>
      <c r="B9" s="120" t="s">
        <v>171</v>
      </c>
      <c r="C9" s="191" t="s">
        <v>171</v>
      </c>
      <c r="D9" s="46"/>
      <c r="E9" s="46"/>
      <c r="F9" s="46"/>
    </row>
    <row r="10" spans="1:6" s="1" customFormat="1" ht="14.25" customHeight="1">
      <c r="A10" s="1" t="s">
        <v>332</v>
      </c>
      <c r="B10" s="68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1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Zeros="0" workbookViewId="0">
      <selection activeCell="C18" sqref="C18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8"/>
      <c r="C1" s="48"/>
      <c r="R1" s="3"/>
      <c r="S1" s="3" t="s">
        <v>276</v>
      </c>
    </row>
    <row r="2" spans="1:19" ht="41.25" customHeight="1">
      <c r="A2" s="202" t="str">
        <f>"2025"&amp;"年部门政府采购预算表"</f>
        <v>2025年部门政府采购预算表</v>
      </c>
      <c r="B2" s="169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69"/>
      <c r="N2" s="170"/>
      <c r="O2" s="170"/>
      <c r="P2" s="169"/>
      <c r="Q2" s="170"/>
      <c r="R2" s="169"/>
      <c r="S2" s="169"/>
    </row>
    <row r="3" spans="1:19" ht="18.75" customHeight="1">
      <c r="A3" s="152" t="str">
        <f>"单位名称："&amp;"宜良县教育科学研究与教师发展中心"</f>
        <v>单位名称：宜良县教育科学研究与教师发展中心</v>
      </c>
      <c r="B3" s="203"/>
      <c r="C3" s="203"/>
      <c r="D3" s="204"/>
      <c r="E3" s="204"/>
      <c r="F3" s="204"/>
      <c r="G3" s="204"/>
      <c r="H3" s="204"/>
      <c r="I3" s="5"/>
      <c r="J3" s="5"/>
      <c r="K3" s="5"/>
      <c r="L3" s="5"/>
      <c r="R3" s="6"/>
      <c r="S3" s="62" t="s">
        <v>1</v>
      </c>
    </row>
    <row r="4" spans="1:19" ht="15.75" customHeight="1">
      <c r="A4" s="181" t="s">
        <v>180</v>
      </c>
      <c r="B4" s="210" t="s">
        <v>181</v>
      </c>
      <c r="C4" s="210" t="s">
        <v>277</v>
      </c>
      <c r="D4" s="194" t="s">
        <v>278</v>
      </c>
      <c r="E4" s="194" t="s">
        <v>279</v>
      </c>
      <c r="F4" s="194" t="s">
        <v>280</v>
      </c>
      <c r="G4" s="194" t="s">
        <v>281</v>
      </c>
      <c r="H4" s="194" t="s">
        <v>282</v>
      </c>
      <c r="I4" s="205" t="s">
        <v>188</v>
      </c>
      <c r="J4" s="205"/>
      <c r="K4" s="205"/>
      <c r="L4" s="205"/>
      <c r="M4" s="175"/>
      <c r="N4" s="205"/>
      <c r="O4" s="205"/>
      <c r="P4" s="174"/>
      <c r="Q4" s="205"/>
      <c r="R4" s="175"/>
      <c r="S4" s="176"/>
    </row>
    <row r="5" spans="1:19" ht="17.25" customHeight="1">
      <c r="A5" s="185"/>
      <c r="B5" s="211"/>
      <c r="C5" s="211"/>
      <c r="D5" s="195"/>
      <c r="E5" s="195"/>
      <c r="F5" s="195"/>
      <c r="G5" s="195"/>
      <c r="H5" s="195"/>
      <c r="I5" s="195" t="s">
        <v>55</v>
      </c>
      <c r="J5" s="195" t="s">
        <v>58</v>
      </c>
      <c r="K5" s="195" t="s">
        <v>283</v>
      </c>
      <c r="L5" s="195" t="s">
        <v>284</v>
      </c>
      <c r="M5" s="200" t="s">
        <v>285</v>
      </c>
      <c r="N5" s="206" t="s">
        <v>286</v>
      </c>
      <c r="O5" s="206"/>
      <c r="P5" s="207"/>
      <c r="Q5" s="206"/>
      <c r="R5" s="208"/>
      <c r="S5" s="209"/>
    </row>
    <row r="6" spans="1:19" ht="54" customHeight="1">
      <c r="A6" s="182"/>
      <c r="B6" s="209"/>
      <c r="C6" s="209"/>
      <c r="D6" s="196"/>
      <c r="E6" s="196"/>
      <c r="F6" s="196"/>
      <c r="G6" s="196"/>
      <c r="H6" s="196"/>
      <c r="I6" s="196"/>
      <c r="J6" s="196" t="s">
        <v>57</v>
      </c>
      <c r="K6" s="196"/>
      <c r="L6" s="196"/>
      <c r="M6" s="201"/>
      <c r="N6" s="51" t="s">
        <v>57</v>
      </c>
      <c r="O6" s="51" t="s">
        <v>64</v>
      </c>
      <c r="P6" s="50" t="s">
        <v>65</v>
      </c>
      <c r="Q6" s="51" t="s">
        <v>66</v>
      </c>
      <c r="R6" s="56" t="s">
        <v>67</v>
      </c>
      <c r="S6" s="50" t="s">
        <v>68</v>
      </c>
    </row>
    <row r="7" spans="1:19" ht="18" customHeight="1">
      <c r="A7" s="59">
        <v>1</v>
      </c>
      <c r="B7" s="59" t="s">
        <v>83</v>
      </c>
      <c r="C7" s="60">
        <v>3</v>
      </c>
      <c r="D7" s="60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</row>
    <row r="8" spans="1:19" ht="21" customHeight="1">
      <c r="A8" s="52"/>
      <c r="B8" s="53"/>
      <c r="C8" s="53"/>
      <c r="D8" s="54"/>
      <c r="E8" s="54"/>
      <c r="F8" s="54"/>
      <c r="G8" s="61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ht="21" customHeight="1">
      <c r="A9" s="197" t="s">
        <v>171</v>
      </c>
      <c r="B9" s="198"/>
      <c r="C9" s="198"/>
      <c r="D9" s="199"/>
      <c r="E9" s="199"/>
      <c r="F9" s="199"/>
      <c r="G9" s="107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1" customHeight="1">
      <c r="A10" s="95" t="s">
        <v>333</v>
      </c>
      <c r="B10" s="92"/>
      <c r="C10" s="92"/>
      <c r="D10" s="91"/>
      <c r="E10" s="91"/>
      <c r="F10" s="91"/>
      <c r="G10" s="93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s="21" customFormat="1" ht="14.25" customHeight="1">
      <c r="A11" s="1" t="s">
        <v>334</v>
      </c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1"/>
    </row>
  </sheetData>
  <mergeCells count="18">
    <mergeCell ref="M5:M6"/>
    <mergeCell ref="A2:S2"/>
    <mergeCell ref="A3:H3"/>
    <mergeCell ref="I4:S4"/>
    <mergeCell ref="N5:S5"/>
    <mergeCell ref="F4:F6"/>
    <mergeCell ref="G4:G6"/>
    <mergeCell ref="H4:H6"/>
    <mergeCell ref="I5:I6"/>
    <mergeCell ref="J5:J6"/>
    <mergeCell ref="A4:A6"/>
    <mergeCell ref="B4:B6"/>
    <mergeCell ref="C4:C6"/>
    <mergeCell ref="D4:D6"/>
    <mergeCell ref="E4:E6"/>
    <mergeCell ref="A9:G9"/>
    <mergeCell ref="K5:K6"/>
    <mergeCell ref="L5:L6"/>
  </mergeCells>
  <phoneticPr fontId="21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0"/>
  <sheetViews>
    <sheetView showZeros="0" workbookViewId="0">
      <selection activeCell="A17" sqref="A17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3"/>
      <c r="B1" s="48"/>
      <c r="C1" s="48"/>
      <c r="D1" s="48"/>
      <c r="E1" s="48"/>
      <c r="F1" s="48"/>
      <c r="G1" s="48"/>
      <c r="H1" s="43"/>
      <c r="I1" s="43"/>
      <c r="J1" s="43"/>
      <c r="K1" s="43"/>
      <c r="L1" s="43"/>
      <c r="M1" s="43"/>
      <c r="N1" s="55"/>
      <c r="O1" s="43"/>
      <c r="P1" s="43"/>
      <c r="Q1" s="48"/>
      <c r="R1" s="43"/>
      <c r="S1" s="57"/>
      <c r="T1" s="57" t="s">
        <v>287</v>
      </c>
    </row>
    <row r="2" spans="1:20" ht="41.25" customHeight="1">
      <c r="A2" s="202" t="str">
        <f>"2025"&amp;"年部门政府购买服务预算表"</f>
        <v>2025年部门政府购买服务预算表</v>
      </c>
      <c r="B2" s="169"/>
      <c r="C2" s="169"/>
      <c r="D2" s="169"/>
      <c r="E2" s="169"/>
      <c r="F2" s="169"/>
      <c r="G2" s="169"/>
      <c r="H2" s="212"/>
      <c r="I2" s="212"/>
      <c r="J2" s="212"/>
      <c r="K2" s="212"/>
      <c r="L2" s="212"/>
      <c r="M2" s="212"/>
      <c r="N2" s="213"/>
      <c r="O2" s="212"/>
      <c r="P2" s="212"/>
      <c r="Q2" s="169"/>
      <c r="R2" s="212"/>
      <c r="S2" s="213"/>
      <c r="T2" s="169"/>
    </row>
    <row r="3" spans="1:20" ht="22.5" customHeight="1">
      <c r="A3" s="214" t="str">
        <f>"单位名称："&amp;"宜良县教育科学研究与教师发展中心"</f>
        <v>单位名称：宜良县教育科学研究与教师发展中心</v>
      </c>
      <c r="B3" s="203"/>
      <c r="C3" s="203"/>
      <c r="D3" s="203"/>
      <c r="E3" s="203"/>
      <c r="F3" s="203"/>
      <c r="G3" s="203"/>
      <c r="H3" s="215"/>
      <c r="I3" s="215"/>
      <c r="J3" s="42"/>
      <c r="K3" s="42"/>
      <c r="L3" s="42"/>
      <c r="M3" s="42"/>
      <c r="N3" s="55"/>
      <c r="O3" s="43"/>
      <c r="P3" s="43"/>
      <c r="Q3" s="48"/>
      <c r="R3" s="43"/>
      <c r="S3" s="58"/>
      <c r="T3" s="57" t="s">
        <v>1</v>
      </c>
    </row>
    <row r="4" spans="1:20" ht="24" customHeight="1">
      <c r="A4" s="181" t="s">
        <v>180</v>
      </c>
      <c r="B4" s="210" t="s">
        <v>181</v>
      </c>
      <c r="C4" s="210" t="s">
        <v>277</v>
      </c>
      <c r="D4" s="210" t="s">
        <v>288</v>
      </c>
      <c r="E4" s="210" t="s">
        <v>289</v>
      </c>
      <c r="F4" s="210" t="s">
        <v>290</v>
      </c>
      <c r="G4" s="210" t="s">
        <v>291</v>
      </c>
      <c r="H4" s="194" t="s">
        <v>292</v>
      </c>
      <c r="I4" s="194" t="s">
        <v>293</v>
      </c>
      <c r="J4" s="205" t="s">
        <v>188</v>
      </c>
      <c r="K4" s="205"/>
      <c r="L4" s="205"/>
      <c r="M4" s="205"/>
      <c r="N4" s="175"/>
      <c r="O4" s="205"/>
      <c r="P4" s="205"/>
      <c r="Q4" s="174"/>
      <c r="R4" s="205"/>
      <c r="S4" s="175"/>
      <c r="T4" s="176"/>
    </row>
    <row r="5" spans="1:20" ht="24" customHeight="1">
      <c r="A5" s="185"/>
      <c r="B5" s="211"/>
      <c r="C5" s="211"/>
      <c r="D5" s="211"/>
      <c r="E5" s="211"/>
      <c r="F5" s="211"/>
      <c r="G5" s="211"/>
      <c r="H5" s="195"/>
      <c r="I5" s="195"/>
      <c r="J5" s="195" t="s">
        <v>55</v>
      </c>
      <c r="K5" s="195" t="s">
        <v>58</v>
      </c>
      <c r="L5" s="195" t="s">
        <v>283</v>
      </c>
      <c r="M5" s="195" t="s">
        <v>284</v>
      </c>
      <c r="N5" s="200" t="s">
        <v>285</v>
      </c>
      <c r="O5" s="206" t="s">
        <v>286</v>
      </c>
      <c r="P5" s="206"/>
      <c r="Q5" s="207"/>
      <c r="R5" s="206"/>
      <c r="S5" s="208"/>
      <c r="T5" s="209"/>
    </row>
    <row r="6" spans="1:20" ht="54" customHeight="1">
      <c r="A6" s="182"/>
      <c r="B6" s="209"/>
      <c r="C6" s="209"/>
      <c r="D6" s="209"/>
      <c r="E6" s="209"/>
      <c r="F6" s="209"/>
      <c r="G6" s="209"/>
      <c r="H6" s="196"/>
      <c r="I6" s="196"/>
      <c r="J6" s="196"/>
      <c r="K6" s="196" t="s">
        <v>57</v>
      </c>
      <c r="L6" s="196"/>
      <c r="M6" s="196"/>
      <c r="N6" s="201"/>
      <c r="O6" s="51" t="s">
        <v>57</v>
      </c>
      <c r="P6" s="51" t="s">
        <v>64</v>
      </c>
      <c r="Q6" s="50" t="s">
        <v>65</v>
      </c>
      <c r="R6" s="51" t="s">
        <v>66</v>
      </c>
      <c r="S6" s="56" t="s">
        <v>67</v>
      </c>
      <c r="T6" s="50" t="s">
        <v>68</v>
      </c>
    </row>
    <row r="7" spans="1:20" ht="17.25" customHeight="1">
      <c r="A7" s="10">
        <v>1</v>
      </c>
      <c r="B7" s="50">
        <v>2</v>
      </c>
      <c r="C7" s="10">
        <v>3</v>
      </c>
      <c r="D7" s="10">
        <v>4</v>
      </c>
      <c r="E7" s="50">
        <v>5</v>
      </c>
      <c r="F7" s="10">
        <v>6</v>
      </c>
      <c r="G7" s="10">
        <v>7</v>
      </c>
      <c r="H7" s="50">
        <v>8</v>
      </c>
      <c r="I7" s="10">
        <v>9</v>
      </c>
      <c r="J7" s="10">
        <v>10</v>
      </c>
      <c r="K7" s="50">
        <v>11</v>
      </c>
      <c r="L7" s="10">
        <v>12</v>
      </c>
      <c r="M7" s="10">
        <v>13</v>
      </c>
      <c r="N7" s="50">
        <v>14</v>
      </c>
      <c r="O7" s="10">
        <v>15</v>
      </c>
      <c r="P7" s="10">
        <v>16</v>
      </c>
      <c r="Q7" s="50">
        <v>17</v>
      </c>
      <c r="R7" s="10">
        <v>18</v>
      </c>
      <c r="S7" s="10">
        <v>19</v>
      </c>
      <c r="T7" s="10">
        <v>20</v>
      </c>
    </row>
    <row r="8" spans="1:20" ht="21" customHeight="1">
      <c r="A8" s="52"/>
      <c r="B8" s="53"/>
      <c r="C8" s="53"/>
      <c r="D8" s="53"/>
      <c r="E8" s="53"/>
      <c r="F8" s="53"/>
      <c r="G8" s="53"/>
      <c r="H8" s="54"/>
      <c r="I8" s="54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1" customHeight="1">
      <c r="A9" s="197" t="s">
        <v>171</v>
      </c>
      <c r="B9" s="198"/>
      <c r="C9" s="198"/>
      <c r="D9" s="198"/>
      <c r="E9" s="198"/>
      <c r="F9" s="198"/>
      <c r="G9" s="198"/>
      <c r="H9" s="199"/>
      <c r="I9" s="11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s="21" customFormat="1" ht="14.25" customHeight="1">
      <c r="A10" s="1" t="s">
        <v>335</v>
      </c>
      <c r="H10" s="1"/>
      <c r="I10" s="1"/>
      <c r="J10" s="1"/>
      <c r="K10" s="1"/>
      <c r="L10" s="1"/>
      <c r="M10" s="1"/>
      <c r="O10" s="1"/>
      <c r="P10" s="1"/>
      <c r="R10" s="1"/>
    </row>
  </sheetData>
  <mergeCells count="19"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A2:T2"/>
    <mergeCell ref="A3:I3"/>
    <mergeCell ref="J4:T4"/>
    <mergeCell ref="O5:T5"/>
    <mergeCell ref="J5:J6"/>
    <mergeCell ref="K5:K6"/>
  </mergeCells>
  <phoneticPr fontId="21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9"/>
  <sheetViews>
    <sheetView showZeros="0" workbookViewId="0">
      <selection activeCell="A17" sqref="A17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41"/>
      <c r="W1" s="3"/>
      <c r="X1" s="3" t="s">
        <v>294</v>
      </c>
    </row>
    <row r="2" spans="1:24" ht="41.25" customHeight="1">
      <c r="A2" s="202" t="str">
        <f>"2025"&amp;"年对下转移支付预算表"</f>
        <v>2025年对下转移支付预算表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69"/>
      <c r="X2" s="169"/>
    </row>
    <row r="3" spans="1:24" ht="18" customHeight="1">
      <c r="A3" s="214" t="str">
        <f>"单位名称："&amp;"宜良县教育科学研究与教师发展中心"</f>
        <v>单位名称：宜良县教育科学研究与教师发展中心</v>
      </c>
      <c r="B3" s="215"/>
      <c r="C3" s="215"/>
      <c r="D3" s="216"/>
      <c r="E3" s="217"/>
      <c r="F3" s="217"/>
      <c r="G3" s="217"/>
      <c r="H3" s="217"/>
      <c r="I3" s="217"/>
      <c r="W3" s="6"/>
      <c r="X3" s="6" t="s">
        <v>1</v>
      </c>
    </row>
    <row r="4" spans="1:24" ht="19.5" customHeight="1">
      <c r="A4" s="186" t="s">
        <v>295</v>
      </c>
      <c r="B4" s="177" t="s">
        <v>188</v>
      </c>
      <c r="C4" s="139"/>
      <c r="D4" s="139"/>
      <c r="E4" s="177" t="s">
        <v>296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74"/>
      <c r="X4" s="176"/>
    </row>
    <row r="5" spans="1:24" ht="40.5" customHeight="1">
      <c r="A5" s="144"/>
      <c r="B5" s="15" t="s">
        <v>55</v>
      </c>
      <c r="C5" s="7" t="s">
        <v>58</v>
      </c>
      <c r="D5" s="44" t="s">
        <v>283</v>
      </c>
      <c r="E5" s="25" t="s">
        <v>297</v>
      </c>
      <c r="F5" s="25" t="s">
        <v>298</v>
      </c>
      <c r="G5" s="25" t="s">
        <v>299</v>
      </c>
      <c r="H5" s="25" t="s">
        <v>300</v>
      </c>
      <c r="I5" s="25" t="s">
        <v>301</v>
      </c>
      <c r="J5" s="25" t="s">
        <v>302</v>
      </c>
      <c r="K5" s="25" t="s">
        <v>303</v>
      </c>
      <c r="L5" s="25" t="s">
        <v>304</v>
      </c>
      <c r="M5" s="25" t="s">
        <v>305</v>
      </c>
      <c r="N5" s="25" t="s">
        <v>306</v>
      </c>
      <c r="O5" s="25" t="s">
        <v>307</v>
      </c>
      <c r="P5" s="25" t="s">
        <v>308</v>
      </c>
      <c r="Q5" s="25" t="s">
        <v>309</v>
      </c>
      <c r="R5" s="25" t="s">
        <v>310</v>
      </c>
      <c r="S5" s="25" t="s">
        <v>311</v>
      </c>
      <c r="T5" s="25" t="s">
        <v>312</v>
      </c>
      <c r="U5" s="25" t="s">
        <v>313</v>
      </c>
      <c r="V5" s="25" t="s">
        <v>314</v>
      </c>
      <c r="W5" s="25" t="s">
        <v>315</v>
      </c>
      <c r="X5" s="47" t="s">
        <v>316</v>
      </c>
    </row>
    <row r="6" spans="1:24" ht="19.5" customHeight="1">
      <c r="A6" s="11">
        <v>1</v>
      </c>
      <c r="B6" s="11">
        <v>2</v>
      </c>
      <c r="C6" s="11">
        <v>3</v>
      </c>
      <c r="D6" s="45">
        <v>4</v>
      </c>
      <c r="E6" s="19">
        <v>5</v>
      </c>
      <c r="F6" s="11">
        <v>6</v>
      </c>
      <c r="G6" s="11">
        <v>7</v>
      </c>
      <c r="H6" s="45">
        <v>8</v>
      </c>
      <c r="I6" s="11">
        <v>9</v>
      </c>
      <c r="J6" s="11">
        <v>10</v>
      </c>
      <c r="K6" s="11">
        <v>11</v>
      </c>
      <c r="L6" s="45">
        <v>12</v>
      </c>
      <c r="M6" s="11">
        <v>13</v>
      </c>
      <c r="N6" s="11">
        <v>14</v>
      </c>
      <c r="O6" s="11">
        <v>15</v>
      </c>
      <c r="P6" s="45">
        <v>16</v>
      </c>
      <c r="Q6" s="11">
        <v>17</v>
      </c>
      <c r="R6" s="11">
        <v>18</v>
      </c>
      <c r="S6" s="11">
        <v>19</v>
      </c>
      <c r="T6" s="45">
        <v>20</v>
      </c>
      <c r="U6" s="45">
        <v>21</v>
      </c>
      <c r="V6" s="45">
        <v>22</v>
      </c>
      <c r="W6" s="19">
        <v>23</v>
      </c>
      <c r="X6" s="19">
        <v>24</v>
      </c>
    </row>
    <row r="7" spans="1:24" ht="19.5" customHeight="1">
      <c r="A7" s="1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19.5" customHeight="1">
      <c r="A8" s="3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s="21" customFormat="1" ht="14.25" customHeight="1">
      <c r="A9" s="1" t="s">
        <v>335</v>
      </c>
      <c r="B9" s="1"/>
      <c r="C9" s="1"/>
      <c r="D9" s="1"/>
    </row>
  </sheetData>
  <mergeCells count="5">
    <mergeCell ref="A2:X2"/>
    <mergeCell ref="A3:I3"/>
    <mergeCell ref="B4:D4"/>
    <mergeCell ref="E4:X4"/>
    <mergeCell ref="A4:A5"/>
  </mergeCells>
  <phoneticPr fontId="21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3" t="s">
        <v>317</v>
      </c>
    </row>
    <row r="2" spans="1:10" ht="41.25" customHeight="1">
      <c r="A2" s="187" t="str">
        <f>"2025"&amp;"年对下转移支付绩效目标表"</f>
        <v>2025年对下转移支付绩效目标表</v>
      </c>
      <c r="B2" s="170"/>
      <c r="C2" s="170"/>
      <c r="D2" s="170"/>
      <c r="E2" s="170"/>
      <c r="F2" s="169"/>
      <c r="G2" s="170"/>
      <c r="H2" s="169"/>
      <c r="I2" s="169"/>
      <c r="J2" s="170"/>
    </row>
    <row r="3" spans="1:10" ht="17.25" customHeight="1">
      <c r="A3" s="171" t="str">
        <f>"单位名称："&amp;"宜良县教育科学研究与教师发展中心"</f>
        <v>单位名称：宜良县教育科学研究与教师发展中心</v>
      </c>
      <c r="B3" s="100"/>
      <c r="C3" s="100"/>
      <c r="D3" s="100"/>
      <c r="E3" s="100"/>
      <c r="F3" s="100"/>
      <c r="G3" s="100"/>
      <c r="H3" s="100"/>
    </row>
    <row r="4" spans="1:10" ht="44.25" customHeight="1">
      <c r="A4" s="36" t="s">
        <v>295</v>
      </c>
      <c r="B4" s="36" t="s">
        <v>263</v>
      </c>
      <c r="C4" s="36" t="s">
        <v>264</v>
      </c>
      <c r="D4" s="36" t="s">
        <v>265</v>
      </c>
      <c r="E4" s="36" t="s">
        <v>266</v>
      </c>
      <c r="F4" s="37" t="s">
        <v>267</v>
      </c>
      <c r="G4" s="36" t="s">
        <v>268</v>
      </c>
      <c r="H4" s="37" t="s">
        <v>269</v>
      </c>
      <c r="I4" s="37" t="s">
        <v>270</v>
      </c>
      <c r="J4" s="36" t="s">
        <v>271</v>
      </c>
    </row>
    <row r="5" spans="1:10" ht="14.25" customHeight="1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7">
        <v>6</v>
      </c>
      <c r="G5" s="36">
        <v>7</v>
      </c>
      <c r="H5" s="37">
        <v>8</v>
      </c>
      <c r="I5" s="37">
        <v>9</v>
      </c>
      <c r="J5" s="36">
        <v>10</v>
      </c>
    </row>
    <row r="6" spans="1:10" ht="42" customHeight="1">
      <c r="A6" s="16"/>
      <c r="B6" s="38"/>
      <c r="C6" s="38"/>
      <c r="D6" s="38"/>
      <c r="E6" s="28"/>
      <c r="F6" s="39"/>
      <c r="G6" s="28"/>
      <c r="H6" s="39"/>
      <c r="I6" s="39"/>
      <c r="J6" s="28"/>
    </row>
    <row r="7" spans="1:10" ht="42" customHeight="1">
      <c r="A7" s="16"/>
      <c r="B7" s="12"/>
      <c r="C7" s="12"/>
      <c r="D7" s="12"/>
      <c r="E7" s="16"/>
      <c r="F7" s="12"/>
      <c r="G7" s="16"/>
      <c r="H7" s="12"/>
      <c r="I7" s="12"/>
      <c r="J7" s="16"/>
    </row>
    <row r="8" spans="1:10" s="21" customFormat="1" ht="12" customHeight="1">
      <c r="A8" s="96" t="s">
        <v>332</v>
      </c>
      <c r="B8" s="40"/>
      <c r="C8" s="40"/>
      <c r="D8" s="40"/>
      <c r="E8" s="40"/>
      <c r="G8" s="40"/>
      <c r="J8" s="40"/>
    </row>
  </sheetData>
  <mergeCells count="2">
    <mergeCell ref="A2:J2"/>
    <mergeCell ref="A3:H3"/>
  </mergeCells>
  <phoneticPr fontId="21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9"/>
  <sheetViews>
    <sheetView showZeros="0" workbookViewId="0">
      <selection activeCell="C21" sqref="C21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19" t="s">
        <v>318</v>
      </c>
      <c r="B1" s="220"/>
      <c r="C1" s="220"/>
      <c r="D1" s="221"/>
      <c r="E1" s="221"/>
      <c r="F1" s="221"/>
      <c r="G1" s="220"/>
      <c r="H1" s="220"/>
      <c r="I1" s="221"/>
    </row>
    <row r="2" spans="1:9" ht="41.25" customHeight="1">
      <c r="A2" s="99" t="str">
        <f>"2025"&amp;"年新增资产配置预算表"</f>
        <v>2025年新增资产配置预算表</v>
      </c>
      <c r="B2" s="151"/>
      <c r="C2" s="151"/>
      <c r="D2" s="150"/>
      <c r="E2" s="150"/>
      <c r="F2" s="150"/>
      <c r="G2" s="151"/>
      <c r="H2" s="151"/>
      <c r="I2" s="150"/>
    </row>
    <row r="3" spans="1:9" ht="14.25" customHeight="1">
      <c r="A3" s="101" t="str">
        <f>"单位名称："&amp;"宜良县教育科学研究与教师发展中心"</f>
        <v>单位名称：宜良县教育科学研究与教师发展中心</v>
      </c>
      <c r="B3" s="222"/>
      <c r="C3" s="222"/>
      <c r="D3" s="24"/>
      <c r="F3" s="23"/>
      <c r="G3" s="22"/>
      <c r="H3" s="22"/>
      <c r="I3" s="35" t="s">
        <v>1</v>
      </c>
    </row>
    <row r="4" spans="1:9" ht="28.5" customHeight="1">
      <c r="A4" s="154" t="s">
        <v>180</v>
      </c>
      <c r="B4" s="155" t="s">
        <v>181</v>
      </c>
      <c r="C4" s="111" t="s">
        <v>319</v>
      </c>
      <c r="D4" s="154" t="s">
        <v>320</v>
      </c>
      <c r="E4" s="154" t="s">
        <v>321</v>
      </c>
      <c r="F4" s="154" t="s">
        <v>322</v>
      </c>
      <c r="G4" s="155" t="s">
        <v>323</v>
      </c>
      <c r="H4" s="223"/>
      <c r="I4" s="154"/>
    </row>
    <row r="5" spans="1:9" ht="21" customHeight="1">
      <c r="A5" s="111"/>
      <c r="B5" s="158"/>
      <c r="C5" s="158"/>
      <c r="D5" s="157"/>
      <c r="E5" s="158"/>
      <c r="F5" s="158"/>
      <c r="G5" s="25" t="s">
        <v>281</v>
      </c>
      <c r="H5" s="25" t="s">
        <v>324</v>
      </c>
      <c r="I5" s="25" t="s">
        <v>325</v>
      </c>
    </row>
    <row r="6" spans="1:9" ht="17.25" customHeight="1">
      <c r="A6" s="26" t="s">
        <v>82</v>
      </c>
      <c r="B6" s="27" t="s">
        <v>83</v>
      </c>
      <c r="C6" s="26" t="s">
        <v>84</v>
      </c>
      <c r="D6" s="28" t="s">
        <v>85</v>
      </c>
      <c r="E6" s="26" t="s">
        <v>86</v>
      </c>
      <c r="F6" s="27" t="s">
        <v>87</v>
      </c>
      <c r="G6" s="29" t="s">
        <v>88</v>
      </c>
      <c r="H6" s="28" t="s">
        <v>89</v>
      </c>
      <c r="I6" s="28">
        <v>9</v>
      </c>
    </row>
    <row r="7" spans="1:9" ht="19.5" customHeight="1">
      <c r="A7" s="30"/>
      <c r="B7" s="18"/>
      <c r="C7" s="18"/>
      <c r="D7" s="16"/>
      <c r="E7" s="12"/>
      <c r="F7" s="29"/>
      <c r="G7" s="31"/>
      <c r="H7" s="32"/>
      <c r="I7" s="32"/>
    </row>
    <row r="8" spans="1:9" ht="19.5" customHeight="1">
      <c r="A8" s="224" t="s">
        <v>55</v>
      </c>
      <c r="B8" s="225"/>
      <c r="C8" s="225"/>
      <c r="D8" s="226"/>
      <c r="E8" s="227"/>
      <c r="F8" s="227"/>
      <c r="G8" s="31"/>
      <c r="H8" s="32"/>
      <c r="I8" s="32"/>
    </row>
    <row r="9" spans="1:9" s="21" customFormat="1" ht="14.25" customHeight="1">
      <c r="A9" s="218" t="s">
        <v>332</v>
      </c>
      <c r="B9" s="218"/>
      <c r="D9" s="34"/>
      <c r="E9" s="34"/>
      <c r="F9" s="34"/>
      <c r="I9" s="34"/>
    </row>
  </sheetData>
  <mergeCells count="12">
    <mergeCell ref="A9:B9"/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21" type="noConversion"/>
  <pageMargins left="0.67" right="0.67" top="0.72" bottom="0.72" header="0.28000000000000003" footer="0.28000000000000003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1"/>
  <sheetViews>
    <sheetView showZeros="0" workbookViewId="0">
      <selection activeCell="B17" sqref="B17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2"/>
      <c r="E1" s="2"/>
      <c r="F1" s="2"/>
      <c r="G1" s="2"/>
      <c r="K1" s="3" t="s">
        <v>326</v>
      </c>
    </row>
    <row r="2" spans="1:11" ht="41.25" customHeight="1">
      <c r="A2" s="170" t="str">
        <f>"2025"&amp;"年上级转移支付补助项目支出预算表"</f>
        <v>2025年上级转移支付补助项目支出预算表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71" t="str">
        <f>"单位名称："&amp;"宜良县教育科学研究与教师发展中心"</f>
        <v>单位名称：宜良县教育科学研究与教师发展中心</v>
      </c>
      <c r="B3" s="172"/>
      <c r="C3" s="172"/>
      <c r="D3" s="172"/>
      <c r="E3" s="172"/>
      <c r="F3" s="172"/>
      <c r="G3" s="172"/>
      <c r="H3" s="5"/>
      <c r="I3" s="5"/>
      <c r="J3" s="5"/>
      <c r="K3" s="6" t="s">
        <v>1</v>
      </c>
    </row>
    <row r="4" spans="1:11" ht="21.75" customHeight="1">
      <c r="A4" s="159" t="s">
        <v>255</v>
      </c>
      <c r="B4" s="159" t="s">
        <v>183</v>
      </c>
      <c r="C4" s="159" t="s">
        <v>256</v>
      </c>
      <c r="D4" s="181" t="s">
        <v>184</v>
      </c>
      <c r="E4" s="181" t="s">
        <v>185</v>
      </c>
      <c r="F4" s="181" t="s">
        <v>257</v>
      </c>
      <c r="G4" s="181" t="s">
        <v>258</v>
      </c>
      <c r="H4" s="186" t="s">
        <v>55</v>
      </c>
      <c r="I4" s="177" t="s">
        <v>327</v>
      </c>
      <c r="J4" s="139"/>
      <c r="K4" s="140"/>
    </row>
    <row r="5" spans="1:11" ht="21.75" customHeight="1">
      <c r="A5" s="165"/>
      <c r="B5" s="165"/>
      <c r="C5" s="165"/>
      <c r="D5" s="185"/>
      <c r="E5" s="185"/>
      <c r="F5" s="185"/>
      <c r="G5" s="185"/>
      <c r="H5" s="166"/>
      <c r="I5" s="181" t="s">
        <v>58</v>
      </c>
      <c r="J5" s="181" t="s">
        <v>59</v>
      </c>
      <c r="K5" s="181" t="s">
        <v>60</v>
      </c>
    </row>
    <row r="6" spans="1:11" ht="40.5" customHeight="1">
      <c r="A6" s="160"/>
      <c r="B6" s="160"/>
      <c r="C6" s="160"/>
      <c r="D6" s="182"/>
      <c r="E6" s="182"/>
      <c r="F6" s="182"/>
      <c r="G6" s="182"/>
      <c r="H6" s="144"/>
      <c r="I6" s="182" t="s">
        <v>57</v>
      </c>
      <c r="J6" s="182"/>
      <c r="K6" s="182"/>
    </row>
    <row r="7" spans="1:11" ht="1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9">
        <v>10</v>
      </c>
      <c r="K7" s="19">
        <v>11</v>
      </c>
    </row>
    <row r="8" spans="1:11" ht="18.75" customHeight="1">
      <c r="A8" s="16"/>
      <c r="B8" s="12"/>
      <c r="C8" s="16"/>
      <c r="D8" s="16"/>
      <c r="E8" s="16"/>
      <c r="F8" s="16"/>
      <c r="G8" s="16"/>
      <c r="H8" s="17"/>
      <c r="I8" s="20"/>
      <c r="J8" s="20"/>
      <c r="K8" s="17"/>
    </row>
    <row r="9" spans="1:11" ht="18.75" customHeight="1">
      <c r="A9" s="18"/>
      <c r="B9" s="12"/>
      <c r="C9" s="12"/>
      <c r="D9" s="12"/>
      <c r="E9" s="12"/>
      <c r="F9" s="12"/>
      <c r="G9" s="12"/>
      <c r="H9" s="14"/>
      <c r="I9" s="14"/>
      <c r="J9" s="14"/>
      <c r="K9" s="17"/>
    </row>
    <row r="10" spans="1:11" ht="18.75" customHeight="1">
      <c r="A10" s="161" t="s">
        <v>171</v>
      </c>
      <c r="B10" s="162"/>
      <c r="C10" s="162"/>
      <c r="D10" s="162"/>
      <c r="E10" s="162"/>
      <c r="F10" s="162"/>
      <c r="G10" s="123"/>
      <c r="H10" s="14"/>
      <c r="I10" s="14"/>
      <c r="J10" s="14"/>
      <c r="K10" s="17"/>
    </row>
    <row r="11" spans="1:11" s="1" customFormat="1" ht="14.25" customHeight="1">
      <c r="A11" s="97" t="s">
        <v>336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1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selection activeCell="D14" sqref="D14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2"/>
      <c r="G1" s="3" t="s">
        <v>328</v>
      </c>
    </row>
    <row r="2" spans="1:7" ht="41.25" customHeight="1">
      <c r="A2" s="170" t="str">
        <f>"2025"&amp;"年部门项目中期规划预算表"</f>
        <v>2025年部门项目中期规划预算表</v>
      </c>
      <c r="B2" s="170"/>
      <c r="C2" s="170"/>
      <c r="D2" s="170"/>
      <c r="E2" s="170"/>
      <c r="F2" s="170"/>
      <c r="G2" s="170"/>
    </row>
    <row r="3" spans="1:7" ht="13.5" customHeight="1">
      <c r="A3" s="171" t="str">
        <f>"单位名称："&amp;"宜良县教育科学研究与教师发展中心"</f>
        <v>单位名称：宜良县教育科学研究与教师发展中心</v>
      </c>
      <c r="B3" s="172"/>
      <c r="C3" s="172"/>
      <c r="D3" s="172"/>
      <c r="E3" s="5"/>
      <c r="F3" s="5"/>
      <c r="G3" s="6" t="s">
        <v>1</v>
      </c>
    </row>
    <row r="4" spans="1:7" ht="21.75" customHeight="1">
      <c r="A4" s="159" t="s">
        <v>256</v>
      </c>
      <c r="B4" s="159" t="s">
        <v>255</v>
      </c>
      <c r="C4" s="159" t="s">
        <v>183</v>
      </c>
      <c r="D4" s="181" t="s">
        <v>329</v>
      </c>
      <c r="E4" s="177" t="s">
        <v>58</v>
      </c>
      <c r="F4" s="139"/>
      <c r="G4" s="140"/>
    </row>
    <row r="5" spans="1:7" ht="21.75" customHeight="1">
      <c r="A5" s="165"/>
      <c r="B5" s="165"/>
      <c r="C5" s="165"/>
      <c r="D5" s="185"/>
      <c r="E5" s="231" t="str">
        <f>"2025"&amp;"年"</f>
        <v>2025年</v>
      </c>
      <c r="F5" s="181" t="str">
        <f>("2025"+1)&amp;"年"</f>
        <v>2026年</v>
      </c>
      <c r="G5" s="181" t="str">
        <f>("2025"+2)&amp;"年"</f>
        <v>2027年</v>
      </c>
    </row>
    <row r="6" spans="1:7" ht="40.5" customHeight="1">
      <c r="A6" s="160"/>
      <c r="B6" s="160"/>
      <c r="C6" s="160"/>
      <c r="D6" s="182"/>
      <c r="E6" s="144"/>
      <c r="F6" s="182" t="s">
        <v>57</v>
      </c>
      <c r="G6" s="182"/>
    </row>
    <row r="7" spans="1:7" ht="1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ht="17.25" customHeight="1">
      <c r="A8" s="12"/>
      <c r="B8" s="13"/>
      <c r="C8" s="13"/>
      <c r="D8" s="12"/>
      <c r="E8" s="14"/>
      <c r="F8" s="14"/>
      <c r="G8" s="14"/>
    </row>
    <row r="9" spans="1:7" ht="18.75" customHeight="1">
      <c r="A9" s="12"/>
      <c r="B9" s="12"/>
      <c r="C9" s="12"/>
      <c r="D9" s="12"/>
      <c r="E9" s="14"/>
      <c r="F9" s="14"/>
      <c r="G9" s="14"/>
    </row>
    <row r="10" spans="1:7" ht="18.75" customHeight="1">
      <c r="A10" s="228" t="s">
        <v>55</v>
      </c>
      <c r="B10" s="229" t="s">
        <v>330</v>
      </c>
      <c r="C10" s="229"/>
      <c r="D10" s="230"/>
      <c r="E10" s="14"/>
      <c r="F10" s="14"/>
      <c r="G10" s="14"/>
    </row>
    <row r="11" spans="1:7" s="1" customFormat="1" ht="14.25" customHeight="1">
      <c r="A11" s="97" t="s">
        <v>337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21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2025-03-10T06:48:07Z</cp:lastPrinted>
  <dcterms:created xsi:type="dcterms:W3CDTF">2025-03-05T13:15:33Z</dcterms:created>
  <dcterms:modified xsi:type="dcterms:W3CDTF">2025-03-11T01:28:17Z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5A44900099BD4E55931182595EF63320_12</vt:lpwstr>
  </property>
  <property fmtid="{D5CDD505-2E9C-101B-9397-08002B2CF9AE}" pid="3" name="KSOProductBuildVer">
    <vt:lpwstr>2052-12.1.0.20305</vt:lpwstr>
  </property>
</Properties>
</file>