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H:\"/>
    </mc:Choice>
  </mc:AlternateContent>
  <xr:revisionPtr revIDLastSave="0" documentId="13_ncr:1_{62FF4FEA-5A43-4001-8E93-E10D9B5E11B2}" xr6:coauthVersionLast="47" xr6:coauthVersionMax="47" xr10:uidLastSave="{00000000-0000-0000-0000-000000000000}"/>
  <bookViews>
    <workbookView xWindow="-120" yWindow="-120" windowWidth="29040" windowHeight="15840" firstSheet="3" activeTab="4"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F6" i="17"/>
  <c r="E6" i="17"/>
  <c r="A4" i="17"/>
  <c r="A3" i="17"/>
  <c r="A4" i="16"/>
  <c r="A3" i="16"/>
  <c r="A4" i="15"/>
  <c r="A3" i="15"/>
  <c r="A4" i="14"/>
  <c r="A3" i="14"/>
  <c r="A4" i="13"/>
  <c r="A3" i="13"/>
  <c r="A4" i="12"/>
  <c r="A3" i="12"/>
  <c r="A4" i="11"/>
  <c r="A3" i="11"/>
  <c r="A4" i="10"/>
  <c r="A3" i="10"/>
  <c r="A4" i="9"/>
  <c r="A3" i="9"/>
  <c r="A4" i="8"/>
  <c r="A3" i="8"/>
  <c r="A4" i="7"/>
  <c r="A3" i="7"/>
  <c r="A4" i="6"/>
  <c r="A3" i="6"/>
  <c r="A4" i="5"/>
  <c r="A3" i="5"/>
  <c r="A4" i="4"/>
  <c r="A3" i="4"/>
  <c r="A4" i="3"/>
  <c r="A3" i="3"/>
  <c r="A4" i="2"/>
  <c r="A3" i="2"/>
  <c r="A4" i="1"/>
  <c r="A3" i="1"/>
</calcChain>
</file>

<file path=xl/sharedStrings.xml><?xml version="1.0" encoding="utf-8"?>
<sst xmlns="http://schemas.openxmlformats.org/spreadsheetml/2006/main" count="799" uniqueCount="344">
  <si>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</si>
  <si>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</si>
  <si>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</si>
  <si>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</si>
  <si>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</si>
  <si>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</si>
  <si>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</si>
  <si>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</si>
  <si>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</si>
  <si>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</si>
  <si>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</si>
  <si>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</si>
  <si>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</si>
  <si>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</si>
  <si>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</si>
  <si>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</si>
  <si>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</si>
  <si>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</si>
  <si>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</si>
  <si>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</si>
  <si>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</si>
  <si>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</si>
  <si>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</si>
  <si>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</si>
  <si>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</si>
  <si>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</si>
  <si>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</si>
  <si>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</si>
  <si>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</si>
  <si>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</si>
  <si>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</si>
  <si>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</si>
  <si>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</si>
  <si>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</si>
  <si>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</si>
  <si>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</si>
  <si>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</si>
  <si>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</si>
  <si>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</si>
  <si>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</si>
  <si>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</si>
  <si>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</si>
  <si>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</si>
  <si>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</si>
  <si>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</si>
  <si>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</si>
  <si>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</si>
  <si>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</si>
  <si>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</si>
  <si>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</si>
  <si>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</si>
  <si>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</si>
  <si>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</si>
  <si>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</si>
  <si>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</si>
  <si>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</si>
  <si>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</si>
  <si>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</si>
  <si>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</si>
  <si>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</si>
  <si>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</si>
  <si>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</si>
  <si>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</si>
  <si>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</si>
  <si>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</si>
  <si>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</si>
  <si>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</si>
  <si>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</si>
  <si>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</si>
  <si>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125008</t>
  </si>
  <si>
    <t>宜良县畜牧渔业科技推广服务中心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</si>
  <si>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</si>
  <si>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</si>
  <si>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</si>
  <si>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</si>
  <si>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</si>
  <si>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</si>
  <si>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</si>
  <si>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</si>
  <si>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</si>
  <si>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</si>
  <si>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</si>
  <si>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</si>
  <si>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</si>
  <si>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</si>
  <si>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</si>
  <si>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</si>
  <si>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</si>
  <si>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</si>
  <si>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</si>
  <si>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</si>
  <si>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</si>
  <si>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</si>
  <si>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</si>
  <si>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</si>
  <si>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</si>
  <si>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</si>
  <si>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</si>
  <si>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</si>
  <si>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</si>
  <si>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</si>
  <si>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</si>
  <si>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</si>
  <si>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</si>
  <si>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</si>
  <si>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</si>
  <si>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</si>
  <si>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</si>
  <si>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</si>
  <si>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</si>
  <si>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</si>
  <si>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</si>
  <si>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</si>
  <si>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</si>
  <si>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</si>
  <si>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</si>
  <si>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</si>
  <si>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</si>
  <si>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</si>
  <si>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</si>
  <si>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</si>
  <si>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</si>
  <si>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</si>
  <si>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</si>
  <si>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</si>
  <si>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</si>
  <si>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</si>
  <si>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</si>
  <si>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</si>
  <si>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</si>
  <si>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</si>
  <si>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2130119</t>
  </si>
  <si>
    <t>防灾救灾</t>
  </si>
  <si>
    <t>2130135</t>
  </si>
  <si>
    <t>农业生态资源保护</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</si>
  <si>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</si>
  <si>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</si>
  <si>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</si>
  <si>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</si>
  <si>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</si>
  <si>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</si>
  <si>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</si>
  <si>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</si>
  <si>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</si>
  <si>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</si>
  <si>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</si>
  <si>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</si>
  <si>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</si>
  <si>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</si>
  <si>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</si>
  <si>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</si>
  <si>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</si>
  <si>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</si>
  <si>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</si>
  <si>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</si>
  <si>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</si>
  <si>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</si>
  <si>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</si>
  <si>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</si>
  <si>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</si>
  <si>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</si>
  <si>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</si>
  <si>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</si>
  <si>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</si>
  <si>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</si>
  <si>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</si>
  <si>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</si>
  <si>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</si>
  <si>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</si>
  <si>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</si>
  <si>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</si>
  <si>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</si>
  <si>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</si>
  <si>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</si>
  <si>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</si>
  <si>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</si>
  <si>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</si>
  <si>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</si>
  <si>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</si>
  <si>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</si>
  <si>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</si>
  <si>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</si>
  <si>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</si>
  <si>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</si>
  <si>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</si>
  <si>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</si>
  <si>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</si>
  <si>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</si>
  <si>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</si>
  <si>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</si>
  <si>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</si>
  <si>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</si>
  <si>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</si>
  <si>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</si>
  <si>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</si>
  <si>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</si>
  <si>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</si>
  <si>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</si>
  <si>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</si>
  <si>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</si>
  <si>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</si>
  <si>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</si>
  <si>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</si>
  <si>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</si>
  <si>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</si>
  <si>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</si>
  <si>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宜良县农业农村局</t>
  </si>
  <si>
    <t>530125231100001274921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</si>
  <si>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</si>
  <si>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</si>
  <si>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</si>
  <si>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</si>
  <si>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</si>
  <si>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</si>
  <si>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</si>
  <si>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</si>
  <si>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</si>
  <si>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</si>
  <si>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</si>
  <si>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530125231100001274922</t>
  </si>
  <si>
    <t>30113</t>
  </si>
  <si>
    <t>530125231100001274932</t>
  </si>
  <si>
    <t>事业人员支出工资</t>
  </si>
  <si>
    <t>30101</t>
  </si>
  <si>
    <t>基本工资</t>
  </si>
  <si>
    <t>30102</t>
  </si>
  <si>
    <t>津贴补贴</t>
  </si>
  <si>
    <t>30103</t>
  </si>
  <si>
    <t>奖金</t>
  </si>
  <si>
    <t>30107</t>
  </si>
  <si>
    <t>绩效工资</t>
  </si>
  <si>
    <t>530125231100001274984</t>
  </si>
  <si>
    <t>对个人和家庭的补助</t>
  </si>
  <si>
    <t>30304</t>
  </si>
  <si>
    <t>抚恤金</t>
  </si>
  <si>
    <t>530125231100001274987</t>
  </si>
  <si>
    <t>工会经费</t>
  </si>
  <si>
    <t>30228</t>
  </si>
  <si>
    <t>530125231100001275000</t>
  </si>
  <si>
    <t>离退休人员支出</t>
  </si>
  <si>
    <t>30305</t>
  </si>
  <si>
    <t>生活补助</t>
  </si>
  <si>
    <t>530125231100001275002</t>
  </si>
  <si>
    <t>30217</t>
  </si>
  <si>
    <t>530125231100001275005</t>
  </si>
  <si>
    <t>一般公用经费</t>
  </si>
  <si>
    <t>30201</t>
  </si>
  <si>
    <t>办公费</t>
  </si>
  <si>
    <t>30205</t>
  </si>
  <si>
    <t>水费</t>
  </si>
  <si>
    <t>30206</t>
  </si>
  <si>
    <t>电费</t>
  </si>
  <si>
    <t>30211</t>
  </si>
  <si>
    <t>差旅费</t>
  </si>
  <si>
    <t>30215</t>
  </si>
  <si>
    <t>会议费</t>
  </si>
  <si>
    <t>30216</t>
  </si>
  <si>
    <t>培训费</t>
  </si>
  <si>
    <t>30229</t>
  </si>
  <si>
    <t>福利费</t>
  </si>
  <si>
    <t>预算05-1表</t>
  </si>
  <si>
    <t>项目分类</t>
  </si>
  <si>
    <t>项目单位</t>
  </si>
  <si>
    <t>经济科目编码</t>
  </si>
  <si>
    <t>经济科目名称</t>
  </si>
  <si>
    <t>本年拨款</t>
  </si>
  <si>
    <t>其中：本次下达</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</si>
  <si>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</si>
  <si>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</si>
  <si>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</si>
  <si>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</si>
  <si>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</si>
  <si>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</si>
  <si>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</si>
  <si>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</si>
  <si>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</si>
  <si>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</si>
  <si>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</si>
  <si>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</si>
  <si>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</si>
  <si>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</si>
  <si>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</si>
  <si>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</si>
  <si>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</si>
  <si>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</si>
  <si>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</si>
  <si>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</si>
  <si>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</si>
  <si>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</si>
  <si>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</si>
  <si>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</si>
  <si>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</si>
  <si>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电冰箱</t>
  </si>
  <si>
    <t>元</t>
  </si>
  <si>
    <t>票据打印机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</si>
  <si>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</si>
  <si>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</si>
  <si>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</si>
  <si>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</si>
  <si>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</si>
  <si>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</si>
  <si>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</si>
  <si>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</si>
  <si>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</si>
  <si>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</si>
  <si>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</si>
  <si>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</si>
  <si>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</si>
  <si>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</si>
  <si>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</si>
  <si>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</si>
  <si>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</si>
  <si>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</si>
  <si>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</si>
  <si>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</si>
  <si>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</si>
  <si>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</si>
  <si>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</si>
  <si>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</si>
  <si>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</si>
  <si>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</si>
  <si>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</si>
  <si>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</si>
  <si>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</si>
  <si>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</si>
  <si>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</si>
  <si>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</si>
  <si>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</si>
  <si>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</si>
  <si>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</si>
  <si>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</si>
  <si>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</si>
  <si>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</si>
  <si>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</si>
  <si>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</si>
  <si>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</si>
  <si>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</si>
  <si>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</si>
  <si>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</si>
  <si>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</si>
  <si>
    <t>2025年我单位无此预算项目，本表为空。</t>
    <phoneticPr fontId="17" type="noConversion"/>
  </si>
  <si>
    <t xml:space="preserve">注： </t>
  </si>
  <si>
    <t xml:space="preserve">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t>
  </si>
  <si>
    <r>
      <t>二、“三公”经费增减变化原因说明:宜良县畜牧渔业科技推广服务中心2025年一般公共预算财政拨款“三公”经费预算合计13120.00元，较上年减少320.00元，下降2.38%，主要原因是</t>
    </r>
    <r>
      <rPr>
        <sz val="11"/>
        <rFont val="宋体"/>
        <family val="3"/>
        <charset val="134"/>
        <scheme val="minor"/>
      </rPr>
      <t>2025年我单位在职人员减少1人。</t>
    </r>
    <r>
      <rPr>
        <sz val="11"/>
        <color rgb="FF000000"/>
        <rFont val="宋体"/>
        <family val="3"/>
        <charset val="134"/>
        <scheme val="minor"/>
      </rPr>
      <t>具体变动情况如下：（一）因公出国（境）费：预算为0元，较上年增加0元，增长0%，共计安排因公出国（境）团组0个，因公出国（境）0人次。与上年对比无增减变化。（二）公务接待费：</t>
    </r>
    <r>
      <rPr>
        <sz val="11"/>
        <rFont val="宋体"/>
        <family val="3"/>
        <charset val="134"/>
        <scheme val="minor"/>
      </rPr>
      <t>预算为13120.00元，减少320.00元，下降2.38%，主要原因是2025年我单位在职人员减少1人。国内公务接待批次为41次，共计接待328人次。（三）公务用车购置及运行维护费：预算为0元，较上年增加0元，增长0%。其中：公务用车购置费0元，较上年增加0元，增长0%；公务用车运行维护费0元，较上年增加0元，增长0%。与上年无增减变化，主要原因是依据宜办通〔2019〕155号关于《宜良县企事业单位公务用车制度改革车辆保留、取消及处置方案》的通知，宜良县事业单位公务用车制度改革，事业单位取消车编，无车辆公务用车运行维护费预算，故我单位车辆保有量1辆未列入年初预算，无公务用车运行维护费列支且未使用非财政拨款资金列支公务用车运行维护费及其他交通费用。</t>
    </r>
    <r>
      <rPr>
        <sz val="11"/>
        <color rgb="FF000000"/>
        <rFont val="宋体"/>
        <family val="3"/>
        <charset val="134"/>
        <scheme val="minor"/>
      </rPr>
      <t>与上年无增减变化。</t>
    </r>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</si>
</sst>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00;\-#,##0.00;;@"/>
    <numFmt numFmtId="179" formatCode="hh:mm:ss"/>
    <numFmt numFmtId="180" formatCode="yyyy\-mm\-dd"/>
    <numFmt numFmtId="181" formatCode="yyyy\-mm\-dd\ hh:mm:ss"/>
    <numFmt numFmtId="182" formatCode="#,##0;\-#,##0;;@"/>
  </numFmts>
  <fonts count="20">
    <font>
      <sz val="11"/>
      <color theme="1"/>
      <name val="宋体"/>
      <charset val="134"/>
      <scheme val="minor"/>
    </font>
    <font>
      <sz val="10"/>
      <color rgb="FF000000"/>
      <name val="宋体"/>
      <family val="3"/>
      <charset val="134"/>
    </font>
    <font>
      <sz val="9"/>
      <color rgb="FF000000"/>
      <name val="宋体"/>
      <family val="3"/>
      <charset val="134"/>
    </font>
    <font>
      <b/>
      <sz val="23"/>
      <color rgb="FF000000"/>
      <name val="宋体"/>
      <family val="3"/>
      <charset val="134"/>
    </font>
    <font>
      <sz val="11"/>
      <color rgb="FF000000"/>
      <name val="宋体"/>
      <family val="3"/>
      <charset val="134"/>
    </font>
    <font>
      <sz val="9"/>
      <color theme="1"/>
      <name val="宋体"/>
      <family val="3"/>
      <charset val="134"/>
    </font>
    <font>
      <sz val="10"/>
      <color rgb="FF000000"/>
      <name val="Arial"/>
      <family val="2"/>
    </font>
    <font>
      <b/>
      <sz val="23.95"/>
      <color rgb="FF000000"/>
      <name val="宋体"/>
      <family val="3"/>
      <charset val="134"/>
    </font>
    <font>
      <b/>
      <sz val="22"/>
      <color rgb="FF000000"/>
      <name val="宋体"/>
      <family val="3"/>
      <charset val="134"/>
    </font>
    <font>
      <sz val="10"/>
      <color rgb="FFFFFFFF"/>
      <name val="宋体"/>
      <family val="3"/>
      <charset val="134"/>
    </font>
    <font>
      <b/>
      <sz val="21"/>
      <color rgb="FF000000"/>
      <name val="宋体"/>
      <family val="3"/>
      <charset val="134"/>
    </font>
    <font>
      <b/>
      <sz val="18"/>
      <color rgb="FF000000"/>
      <name val="宋体"/>
      <family val="3"/>
      <charset val="134"/>
    </font>
    <font>
      <sz val="9.75"/>
      <color rgb="FF000000"/>
      <name val="SimSun"/>
      <charset val="134"/>
    </font>
    <font>
      <b/>
      <sz val="9"/>
      <color rgb="FF000000"/>
      <name val="宋体"/>
      <family val="3"/>
      <charset val="134"/>
    </font>
    <font>
      <b/>
      <sz val="9"/>
      <color theme="1"/>
      <name val="宋体"/>
      <family val="3"/>
      <charset val="134"/>
    </font>
    <font>
      <sz val="11"/>
      <color theme="1"/>
      <name val="宋体"/>
      <family val="3"/>
      <charset val="134"/>
      <scheme val="minor"/>
    </font>
    <font>
      <sz val="9"/>
      <name val="宋体"/>
      <family val="3"/>
      <charset val="134"/>
    </font>
    <font>
      <sz val="9"/>
      <name val="宋体"/>
      <family val="3"/>
      <charset val="134"/>
      <scheme val="minor"/>
    </font>
    <font>
      <sz val="11"/>
      <name val="宋体"/>
      <family val="3"/>
      <charset val="134"/>
      <scheme val="minor"/>
    </font>
    <font>
      <sz val="11"/>
      <color rgb="FF000000"/>
      <name val="宋体"/>
      <family val="3"/>
      <charset val="134"/>
      <scheme val="minor"/>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8" fontId="16" fillId="0" borderId="7">
      <alignment horizontal="right" vertical="center"/>
    </xf>
    <xf numFmtId="49" fontId="16" fillId="0" borderId="7">
      <alignment horizontal="left" vertical="center" wrapText="1"/>
    </xf>
    <xf numFmtId="178" fontId="16" fillId="0" borderId="7">
      <alignment horizontal="right" vertical="center"/>
    </xf>
    <xf numFmtId="179" fontId="16" fillId="0" borderId="7">
      <alignment horizontal="right" vertical="center"/>
    </xf>
    <xf numFmtId="180" fontId="16" fillId="0" borderId="7">
      <alignment horizontal="right" vertical="center"/>
    </xf>
    <xf numFmtId="181" fontId="16" fillId="0" borderId="7">
      <alignment horizontal="right" vertical="center"/>
    </xf>
    <xf numFmtId="10" fontId="16" fillId="0" borderId="7">
      <alignment horizontal="right" vertical="center"/>
    </xf>
    <xf numFmtId="182" fontId="16" fillId="0" borderId="7">
      <alignment horizontal="right" vertical="center"/>
    </xf>
  </cellStyleXfs>
  <cellXfs count="22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3" applyNumberFormat="1" applyFont="1" applyBorder="1">
      <alignment horizontal="right" vertical="center"/>
    </xf>
    <xf numFmtId="0" fontId="6" fillId="0" borderId="0" xfId="0" applyFont="1" applyBorder="1" applyProtection="1">
      <protection locked="0"/>
    </xf>
    <xf numFmtId="0" fontId="6" fillId="0" borderId="0" xfId="0" applyFont="1" applyBorder="1"/>
    <xf numFmtId="0" fontId="1"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4" fillId="0" borderId="0" xfId="0" applyFont="1" applyBorder="1" applyAlignment="1">
      <alignmen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182" fontId="5" fillId="0" borderId="7" xfId="8" applyNumberFormat="1" applyFont="1" applyBorder="1" applyAlignment="1">
      <alignment horizontal="center" vertical="center"/>
    </xf>
    <xf numFmtId="182"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2" fillId="0" borderId="7" xfId="0" applyFont="1" applyBorder="1" applyAlignment="1">
      <alignment horizontal="left" vertical="center"/>
    </xf>
    <xf numFmtId="49" fontId="5" fillId="0" borderId="7" xfId="2" applyNumberFormat="1" applyFont="1" applyBorder="1">
      <alignment horizontal="left" vertical="center" wrapText="1"/>
    </xf>
    <xf numFmtId="0" fontId="2" fillId="0" borderId="0" xfId="0" applyFont="1" applyBorder="1" applyAlignment="1">
      <alignment horizontal="right"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7" fillId="2" borderId="0" xfId="0" applyFont="1" applyFill="1" applyBorder="1" applyAlignment="1" applyProtection="1">
      <alignment horizontal="center" vertical="center" wrapText="1"/>
      <protection locked="0"/>
    </xf>
    <xf numFmtId="0" fontId="0" fillId="0" borderId="0" xfId="0" applyFont="1" applyBorder="1"/>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2" borderId="0" xfId="0" applyFont="1" applyFill="1" applyBorder="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11"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0"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Border="1"/>
    <xf numFmtId="0" fontId="6" fillId="0" borderId="0" xfId="0" applyFont="1" applyBorder="1" applyProtection="1">
      <protection locked="0"/>
    </xf>
    <xf numFmtId="0" fontId="2" fillId="0" borderId="0" xfId="0"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8" fillId="0" borderId="0" xfId="0" applyFont="1" applyBorder="1" applyAlignment="1">
      <alignment horizontal="center" vertical="center"/>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9" fillId="0" borderId="0" xfId="0" applyFont="1" applyBorder="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1" fillId="2" borderId="0" xfId="0" applyFont="1" applyFill="1" applyBorder="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xf numFmtId="0" fontId="2" fillId="2" borderId="7" xfId="0" applyFont="1" applyFill="1" applyBorder="1" applyAlignment="1" applyProtection="1">
      <alignment vertical="center" wrapText="1"/>
      <protection locked="0"/>
    </xf>
    <xf numFmtId="0" fontId="15" fillId="0" borderId="0" xfId="0" applyFont="1" applyBorder="1"/>
    <xf numFmtId="0" fontId="18" fillId="0" borderId="0" xfId="0" applyFont="1" applyBorder="1" applyAlignment="1">
      <alignment horizontal="left" wrapText="1"/>
    </xf>
    <xf numFmtId="0" fontId="18" fillId="0" borderId="0" xfId="0" applyFont="1" applyBorder="1"/>
    <xf numFmtId="0" fontId="18" fillId="0" borderId="0" xfId="0" applyFont="1" applyBorder="1" applyAlignment="1">
      <alignment horizontal="center" wrapText="1"/>
    </xf>
    <xf numFmtId="0" fontId="18" fillId="0" borderId="0" xfId="0" applyFont="1" applyBorder="1" applyAlignment="1">
      <alignment wrapText="1"/>
    </xf>
    <xf numFmtId="0" fontId="18" fillId="0" borderId="0" xfId="0" applyFont="1" applyBorder="1" applyAlignment="1">
      <alignment horizontal="left" vertical="center" wrapText="1"/>
    </xf>
    <xf numFmtId="0" fontId="19" fillId="0" borderId="0" xfId="0" applyFont="1" applyBorder="1" applyAlignment="1">
      <alignment horizontal="left" vertical="center" wrapText="1"/>
    </xf>
  </cellXfs>
  <cellStyles count="9">
    <cellStyle name="DateStyle" xfId="5" xr:uid="{00000000-0005-0000-0000-000035000000}"/>
    <cellStyle name="DateTimeStyle" xfId="6" xr:uid="{00000000-0005-0000-0000-000036000000}"/>
    <cellStyle name="IntegralNumberStyle" xfId="8" xr:uid="{00000000-0005-0000-0000-000038000000}"/>
    <cellStyle name="MoneyStyle" xfId="3" xr:uid="{00000000-0005-0000-0000-000033000000}"/>
    <cellStyle name="NumberStyle" xfId="1" xr:uid="{00000000-0005-0000-0000-000031000000}"/>
    <cellStyle name="PercentStyle" xfId="7" xr:uid="{00000000-0005-0000-0000-000037000000}"/>
    <cellStyle name="TextStyle" xfId="2" xr:uid="{00000000-0005-0000-0000-000032000000}"/>
    <cellStyle name="TimeStyle" xfId="4" xr:uid="{00000000-0005-0000-0000-000034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pageSetUpPr fitToPage="1"/>
  </sheetPr>
  <dimension ref="A1:D37"/>
  <sheetViews>
    <sheetView showGridLines="0" showZeros="0" workbookViewId="0">
      <pane ySplit="1" topLeftCell="A17" activePane="bottomLeft" state="frozen"/>
      <selection pane="bottomLeft" activeCell="D14" sqref="D14"/>
    </sheetView>
  </sheetViews>
  <sheetFormatPr defaultColWidth="8.625" defaultRowHeight="12.75" customHeight="1"/>
  <cols>
    <col min="1" max="4" width="41" customWidth="1"/>
  </cols>
  <sheetData>
    <row r="1" spans="1:4" ht="12.75" customHeight="1">
      <c r="A1" s="1"/>
      <c r="B1" s="1"/>
      <c r="C1" s="1"/>
      <c r="D1" s="1"/>
    </row>
    <row r="2" spans="1:4" ht="15" customHeight="1">
      <c r="A2" s="23"/>
      <c r="B2" s="23"/>
      <c r="C2" s="23"/>
      <c r="D2" s="33" t="s">
        <v>0</v>
      </c>
    </row>
    <row r="3" spans="1:4" ht="41.25" customHeight="1">
      <c r="A3" s="87" t="str">
        <f>"2025"&amp;"年部门财务收支预算总表"</f>
        <v>2025年部门财务收支预算总表</v>
      </c>
      <c r="B3" s="88"/>
      <c r="C3" s="88"/>
      <c r="D3" s="88"/>
    </row>
    <row r="4" spans="1:4" ht="17.25" customHeight="1">
      <c r="A4" s="89" t="str">
        <f>"单位名称："&amp;"宜良县畜牧渔业科技推广服务中心"</f>
        <v>单位名称：宜良县畜牧渔业科技推广服务中心</v>
      </c>
      <c r="B4" s="90"/>
      <c r="D4" s="68" t="s">
        <v>1</v>
      </c>
    </row>
    <row r="5" spans="1:4" ht="23.25" customHeight="1">
      <c r="A5" s="91" t="s">
        <v>2</v>
      </c>
      <c r="B5" s="92"/>
      <c r="C5" s="91" t="s">
        <v>3</v>
      </c>
      <c r="D5" s="92"/>
    </row>
    <row r="6" spans="1:4" ht="24" customHeight="1">
      <c r="A6" s="76" t="s">
        <v>4</v>
      </c>
      <c r="B6" s="76" t="s">
        <v>5</v>
      </c>
      <c r="C6" s="76" t="s">
        <v>6</v>
      </c>
      <c r="D6" s="76" t="s">
        <v>5</v>
      </c>
    </row>
    <row r="7" spans="1:4" ht="17.25" customHeight="1">
      <c r="A7" s="77" t="s">
        <v>7</v>
      </c>
      <c r="B7" s="43">
        <v>7520222.6100000003</v>
      </c>
      <c r="C7" s="77" t="s">
        <v>8</v>
      </c>
      <c r="D7" s="43"/>
    </row>
    <row r="8" spans="1:4" ht="17.25" customHeight="1">
      <c r="A8" s="77" t="s">
        <v>9</v>
      </c>
      <c r="B8" s="43"/>
      <c r="C8" s="77" t="s">
        <v>10</v>
      </c>
      <c r="D8" s="43"/>
    </row>
    <row r="9" spans="1:4" ht="17.25" customHeight="1">
      <c r="A9" s="77" t="s">
        <v>11</v>
      </c>
      <c r="B9" s="43"/>
      <c r="C9" s="86" t="s">
        <v>12</v>
      </c>
      <c r="D9" s="43"/>
    </row>
    <row r="10" spans="1:4" ht="17.25" customHeight="1">
      <c r="A10" s="77" t="s">
        <v>13</v>
      </c>
      <c r="B10" s="43"/>
      <c r="C10" s="86" t="s">
        <v>14</v>
      </c>
      <c r="D10" s="43"/>
    </row>
    <row r="11" spans="1:4" ht="17.25" customHeight="1">
      <c r="A11" s="77" t="s">
        <v>15</v>
      </c>
      <c r="B11" s="43"/>
      <c r="C11" s="86" t="s">
        <v>16</v>
      </c>
      <c r="D11" s="43"/>
    </row>
    <row r="12" spans="1:4" ht="17.25" customHeight="1">
      <c r="A12" s="77" t="s">
        <v>17</v>
      </c>
      <c r="B12" s="43"/>
      <c r="C12" s="86" t="s">
        <v>18</v>
      </c>
      <c r="D12" s="43"/>
    </row>
    <row r="13" spans="1:4" ht="17.25" customHeight="1">
      <c r="A13" s="77" t="s">
        <v>19</v>
      </c>
      <c r="B13" s="43"/>
      <c r="C13" s="18" t="s">
        <v>20</v>
      </c>
      <c r="D13" s="43"/>
    </row>
    <row r="14" spans="1:4" ht="17.25" customHeight="1">
      <c r="A14" s="77" t="s">
        <v>21</v>
      </c>
      <c r="B14" s="43"/>
      <c r="C14" s="18" t="s">
        <v>22</v>
      </c>
      <c r="D14" s="43">
        <v>1457944.65</v>
      </c>
    </row>
    <row r="15" spans="1:4" ht="17.25" customHeight="1">
      <c r="A15" s="77" t="s">
        <v>23</v>
      </c>
      <c r="B15" s="43"/>
      <c r="C15" s="18" t="s">
        <v>24</v>
      </c>
      <c r="D15" s="43">
        <v>784414.96</v>
      </c>
    </row>
    <row r="16" spans="1:4" ht="17.25" customHeight="1">
      <c r="A16" s="77" t="s">
        <v>25</v>
      </c>
      <c r="B16" s="43"/>
      <c r="C16" s="18" t="s">
        <v>26</v>
      </c>
      <c r="D16" s="43"/>
    </row>
    <row r="17" spans="1:4" ht="17.25" customHeight="1">
      <c r="A17" s="71"/>
      <c r="B17" s="43"/>
      <c r="C17" s="18" t="s">
        <v>27</v>
      </c>
      <c r="D17" s="43"/>
    </row>
    <row r="18" spans="1:4" ht="17.25" customHeight="1">
      <c r="A18" s="78"/>
      <c r="B18" s="43"/>
      <c r="C18" s="18" t="s">
        <v>28</v>
      </c>
      <c r="D18" s="43">
        <v>4781359</v>
      </c>
    </row>
    <row r="19" spans="1:4" ht="17.25" customHeight="1">
      <c r="A19" s="78"/>
      <c r="B19" s="43"/>
      <c r="C19" s="18" t="s">
        <v>29</v>
      </c>
      <c r="D19" s="43"/>
    </row>
    <row r="20" spans="1:4" ht="17.25" customHeight="1">
      <c r="A20" s="78"/>
      <c r="B20" s="43"/>
      <c r="C20" s="18" t="s">
        <v>30</v>
      </c>
      <c r="D20" s="43"/>
    </row>
    <row r="21" spans="1:4" ht="17.25" customHeight="1">
      <c r="A21" s="78"/>
      <c r="B21" s="43"/>
      <c r="C21" s="18" t="s">
        <v>31</v>
      </c>
      <c r="D21" s="43"/>
    </row>
    <row r="22" spans="1:4" ht="17.25" customHeight="1">
      <c r="A22" s="78"/>
      <c r="B22" s="43"/>
      <c r="C22" s="18" t="s">
        <v>32</v>
      </c>
      <c r="D22" s="43"/>
    </row>
    <row r="23" spans="1:4" ht="17.25" customHeight="1">
      <c r="A23" s="78"/>
      <c r="B23" s="43"/>
      <c r="C23" s="18" t="s">
        <v>33</v>
      </c>
      <c r="D23" s="43"/>
    </row>
    <row r="24" spans="1:4" ht="17.25" customHeight="1">
      <c r="A24" s="78"/>
      <c r="B24" s="43"/>
      <c r="C24" s="18" t="s">
        <v>34</v>
      </c>
      <c r="D24" s="43"/>
    </row>
    <row r="25" spans="1:4" ht="17.25" customHeight="1">
      <c r="A25" s="78"/>
      <c r="B25" s="43"/>
      <c r="C25" s="18" t="s">
        <v>35</v>
      </c>
      <c r="D25" s="43">
        <v>496504</v>
      </c>
    </row>
    <row r="26" spans="1:4" ht="17.25" customHeight="1">
      <c r="A26" s="78"/>
      <c r="B26" s="43"/>
      <c r="C26" s="18" t="s">
        <v>36</v>
      </c>
      <c r="D26" s="43"/>
    </row>
    <row r="27" spans="1:4" ht="17.25" customHeight="1">
      <c r="A27" s="78"/>
      <c r="B27" s="43"/>
      <c r="C27" s="71" t="s">
        <v>37</v>
      </c>
      <c r="D27" s="43"/>
    </row>
    <row r="28" spans="1:4" ht="17.25" customHeight="1">
      <c r="A28" s="78"/>
      <c r="B28" s="43"/>
      <c r="C28" s="18" t="s">
        <v>38</v>
      </c>
      <c r="D28" s="43"/>
    </row>
    <row r="29" spans="1:4" ht="16.5" customHeight="1">
      <c r="A29" s="78"/>
      <c r="B29" s="43"/>
      <c r="C29" s="18" t="s">
        <v>39</v>
      </c>
      <c r="D29" s="43"/>
    </row>
    <row r="30" spans="1:4" ht="16.5" customHeight="1">
      <c r="A30" s="78"/>
      <c r="B30" s="43"/>
      <c r="C30" s="71" t="s">
        <v>40</v>
      </c>
      <c r="D30" s="43"/>
    </row>
    <row r="31" spans="1:4" ht="17.25" customHeight="1">
      <c r="A31" s="78"/>
      <c r="B31" s="43"/>
      <c r="C31" s="71" t="s">
        <v>41</v>
      </c>
      <c r="D31" s="43"/>
    </row>
    <row r="32" spans="1:4" ht="17.25" customHeight="1">
      <c r="A32" s="78"/>
      <c r="B32" s="43"/>
      <c r="C32" s="18" t="s">
        <v>42</v>
      </c>
      <c r="D32" s="43"/>
    </row>
    <row r="33" spans="1:4" ht="16.5" customHeight="1">
      <c r="A33" s="78" t="s">
        <v>43</v>
      </c>
      <c r="B33" s="43">
        <v>7520222.6100000003</v>
      </c>
      <c r="C33" s="78" t="s">
        <v>44</v>
      </c>
      <c r="D33" s="43">
        <v>7520222.6100000003</v>
      </c>
    </row>
    <row r="34" spans="1:4" ht="16.5" customHeight="1">
      <c r="A34" s="71" t="s">
        <v>45</v>
      </c>
      <c r="B34" s="43"/>
      <c r="C34" s="71" t="s">
        <v>46</v>
      </c>
      <c r="D34" s="43"/>
    </row>
    <row r="35" spans="1:4" ht="16.5" customHeight="1">
      <c r="A35" s="18" t="s">
        <v>47</v>
      </c>
      <c r="B35" s="43"/>
      <c r="C35" s="18" t="s">
        <v>47</v>
      </c>
      <c r="D35" s="43"/>
    </row>
    <row r="36" spans="1:4" ht="16.5" customHeight="1">
      <c r="A36" s="18" t="s">
        <v>48</v>
      </c>
      <c r="B36" s="43"/>
      <c r="C36" s="18" t="s">
        <v>49</v>
      </c>
      <c r="D36" s="43"/>
    </row>
    <row r="37" spans="1:4" ht="16.5" customHeight="1">
      <c r="A37" s="79" t="s">
        <v>50</v>
      </c>
      <c r="B37" s="43">
        <v>7520222.6100000003</v>
      </c>
      <c r="C37" s="79" t="s">
        <v>51</v>
      </c>
      <c r="D37" s="43">
        <v>7520222.6100000003</v>
      </c>
    </row>
  </sheetData>
  <mergeCells count="4">
    <mergeCell ref="A3:D3"/>
    <mergeCell ref="A4:B4"/>
    <mergeCell ref="A5:B5"/>
    <mergeCell ref="C5:D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pageSetUpPr fitToPage="1"/>
  </sheetPr>
  <dimension ref="A1:S10"/>
  <sheetViews>
    <sheetView showGridLines="0" showZeros="0" workbookViewId="0">
      <pane ySplit="1" topLeftCell="A2" activePane="bottomLeft" state="frozen"/>
      <selection pane="bottomLeft" activeCell="B9" sqref="B9"/>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93" t="s">
        <v>52</v>
      </c>
      <c r="B2" s="88"/>
      <c r="C2" s="88"/>
      <c r="D2" s="88"/>
      <c r="E2" s="88"/>
      <c r="F2" s="88"/>
      <c r="G2" s="88"/>
      <c r="H2" s="88"/>
      <c r="I2" s="88"/>
      <c r="J2" s="88"/>
      <c r="K2" s="88"/>
      <c r="L2" s="88"/>
      <c r="M2" s="88"/>
      <c r="N2" s="88"/>
      <c r="O2" s="88"/>
      <c r="P2" s="88"/>
      <c r="Q2" s="88"/>
      <c r="R2" s="88"/>
      <c r="S2" s="88"/>
    </row>
    <row r="3" spans="1:19" ht="41.25" customHeight="1">
      <c r="A3" s="87" t="str">
        <f>"2025"&amp;"年部门收入预算表"</f>
        <v>2025年部门收入预算表</v>
      </c>
      <c r="B3" s="88"/>
      <c r="C3" s="88"/>
      <c r="D3" s="88"/>
      <c r="E3" s="88"/>
      <c r="F3" s="88"/>
      <c r="G3" s="88"/>
      <c r="H3" s="88"/>
      <c r="I3" s="88"/>
      <c r="J3" s="88"/>
      <c r="K3" s="88"/>
      <c r="L3" s="88"/>
      <c r="M3" s="88"/>
      <c r="N3" s="88"/>
      <c r="O3" s="88"/>
      <c r="P3" s="88"/>
      <c r="Q3" s="88"/>
      <c r="R3" s="88"/>
      <c r="S3" s="88"/>
    </row>
    <row r="4" spans="1:19" ht="17.25" customHeight="1">
      <c r="A4" s="89" t="str">
        <f>"单位名称："&amp;"宜良县畜牧渔业科技推广服务中心"</f>
        <v>单位名称：宜良县畜牧渔业科技推广服务中心</v>
      </c>
      <c r="B4" s="88"/>
      <c r="S4" s="23" t="s">
        <v>1</v>
      </c>
    </row>
    <row r="5" spans="1:19" ht="21.75" customHeight="1">
      <c r="A5" s="102" t="s">
        <v>53</v>
      </c>
      <c r="B5" s="105" t="s">
        <v>54</v>
      </c>
      <c r="C5" s="105" t="s">
        <v>55</v>
      </c>
      <c r="D5" s="94" t="s">
        <v>56</v>
      </c>
      <c r="E5" s="94"/>
      <c r="F5" s="94"/>
      <c r="G5" s="94"/>
      <c r="H5" s="94"/>
      <c r="I5" s="95"/>
      <c r="J5" s="94"/>
      <c r="K5" s="94"/>
      <c r="L5" s="94"/>
      <c r="M5" s="94"/>
      <c r="N5" s="96"/>
      <c r="O5" s="94" t="s">
        <v>45</v>
      </c>
      <c r="P5" s="94"/>
      <c r="Q5" s="94"/>
      <c r="R5" s="94"/>
      <c r="S5" s="96"/>
    </row>
    <row r="6" spans="1:19" ht="27" customHeight="1">
      <c r="A6" s="103"/>
      <c r="B6" s="106"/>
      <c r="C6" s="106"/>
      <c r="D6" s="106" t="s">
        <v>57</v>
      </c>
      <c r="E6" s="106" t="s">
        <v>58</v>
      </c>
      <c r="F6" s="106" t="s">
        <v>59</v>
      </c>
      <c r="G6" s="106" t="s">
        <v>60</v>
      </c>
      <c r="H6" s="106" t="s">
        <v>61</v>
      </c>
      <c r="I6" s="97" t="s">
        <v>62</v>
      </c>
      <c r="J6" s="98"/>
      <c r="K6" s="98"/>
      <c r="L6" s="98"/>
      <c r="M6" s="98"/>
      <c r="N6" s="99"/>
      <c r="O6" s="106" t="s">
        <v>57</v>
      </c>
      <c r="P6" s="106" t="s">
        <v>58</v>
      </c>
      <c r="Q6" s="106" t="s">
        <v>59</v>
      </c>
      <c r="R6" s="106" t="s">
        <v>60</v>
      </c>
      <c r="S6" s="106" t="s">
        <v>63</v>
      </c>
    </row>
    <row r="7" spans="1:19" ht="30" customHeight="1">
      <c r="A7" s="104"/>
      <c r="B7" s="107"/>
      <c r="C7" s="108"/>
      <c r="D7" s="108"/>
      <c r="E7" s="108"/>
      <c r="F7" s="108"/>
      <c r="G7" s="108"/>
      <c r="H7" s="108"/>
      <c r="I7" s="37" t="s">
        <v>57</v>
      </c>
      <c r="J7" s="85" t="s">
        <v>64</v>
      </c>
      <c r="K7" s="85" t="s">
        <v>65</v>
      </c>
      <c r="L7" s="85" t="s">
        <v>66</v>
      </c>
      <c r="M7" s="85" t="s">
        <v>67</v>
      </c>
      <c r="N7" s="85" t="s">
        <v>68</v>
      </c>
      <c r="O7" s="109"/>
      <c r="P7" s="109"/>
      <c r="Q7" s="109"/>
      <c r="R7" s="109"/>
      <c r="S7" s="108"/>
    </row>
    <row r="8" spans="1:19" ht="15" customHeight="1">
      <c r="A8" s="84">
        <v>1</v>
      </c>
      <c r="B8" s="84">
        <v>2</v>
      </c>
      <c r="C8" s="84">
        <v>3</v>
      </c>
      <c r="D8" s="84">
        <v>4</v>
      </c>
      <c r="E8" s="84">
        <v>5</v>
      </c>
      <c r="F8" s="84">
        <v>6</v>
      </c>
      <c r="G8" s="84">
        <v>7</v>
      </c>
      <c r="H8" s="84">
        <v>8</v>
      </c>
      <c r="I8" s="37">
        <v>9</v>
      </c>
      <c r="J8" s="84">
        <v>10</v>
      </c>
      <c r="K8" s="84">
        <v>11</v>
      </c>
      <c r="L8" s="84">
        <v>12</v>
      </c>
      <c r="M8" s="84">
        <v>13</v>
      </c>
      <c r="N8" s="84">
        <v>14</v>
      </c>
      <c r="O8" s="84">
        <v>15</v>
      </c>
      <c r="P8" s="84">
        <v>16</v>
      </c>
      <c r="Q8" s="84">
        <v>17</v>
      </c>
      <c r="R8" s="84">
        <v>18</v>
      </c>
      <c r="S8" s="84">
        <v>19</v>
      </c>
    </row>
    <row r="9" spans="1:19" ht="18" customHeight="1">
      <c r="A9" s="12" t="s">
        <v>69</v>
      </c>
      <c r="B9" s="12" t="s">
        <v>70</v>
      </c>
      <c r="C9" s="43">
        <v>7520222.6100000003</v>
      </c>
      <c r="D9" s="43">
        <v>7520222.6100000003</v>
      </c>
      <c r="E9" s="43">
        <v>7520222.6100000003</v>
      </c>
      <c r="F9" s="43"/>
      <c r="G9" s="43"/>
      <c r="H9" s="43"/>
      <c r="I9" s="43"/>
      <c r="J9" s="43"/>
      <c r="K9" s="43"/>
      <c r="L9" s="43"/>
      <c r="M9" s="43"/>
      <c r="N9" s="43"/>
      <c r="O9" s="43"/>
      <c r="P9" s="43"/>
      <c r="Q9" s="43"/>
      <c r="R9" s="43"/>
      <c r="S9" s="43"/>
    </row>
    <row r="10" spans="1:19" ht="18" customHeight="1">
      <c r="A10" s="100" t="s">
        <v>55</v>
      </c>
      <c r="B10" s="101"/>
      <c r="C10" s="43">
        <v>7520222.6100000003</v>
      </c>
      <c r="D10" s="43">
        <v>7520222.6100000003</v>
      </c>
      <c r="E10" s="43">
        <v>7520222.6100000003</v>
      </c>
      <c r="F10" s="43"/>
      <c r="G10" s="43"/>
      <c r="H10" s="43"/>
      <c r="I10" s="43"/>
      <c r="J10" s="43"/>
      <c r="K10" s="43"/>
      <c r="L10" s="43"/>
      <c r="M10" s="43"/>
      <c r="N10" s="43"/>
      <c r="O10" s="43"/>
      <c r="P10" s="43"/>
      <c r="Q10" s="43"/>
      <c r="R10" s="43"/>
      <c r="S10" s="43"/>
    </row>
  </sheetData>
  <mergeCells count="20">
    <mergeCell ref="O6:O7"/>
    <mergeCell ref="P6:P7"/>
    <mergeCell ref="Q6:Q7"/>
    <mergeCell ref="R6:R7"/>
    <mergeCell ref="S6:S7"/>
    <mergeCell ref="I6:N6"/>
    <mergeCell ref="A10:B10"/>
    <mergeCell ref="A5:A7"/>
    <mergeCell ref="B5:B7"/>
    <mergeCell ref="C5:C7"/>
    <mergeCell ref="D6:D7"/>
    <mergeCell ref="E6:E7"/>
    <mergeCell ref="F6:F7"/>
    <mergeCell ref="G6:G7"/>
    <mergeCell ref="H6:H7"/>
    <mergeCell ref="A2:S2"/>
    <mergeCell ref="A3:S3"/>
    <mergeCell ref="A4:B4"/>
    <mergeCell ref="D5:N5"/>
    <mergeCell ref="O5:S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pageSetUpPr fitToPage="1"/>
  </sheetPr>
  <dimension ref="A1:O30"/>
  <sheetViews>
    <sheetView showGridLines="0" showZeros="0" workbookViewId="0">
      <pane ySplit="1" topLeftCell="A2" activePane="bottomLeft" state="frozen"/>
      <selection pane="bottomLeft"/>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10" t="s">
        <v>71</v>
      </c>
      <c r="B2" s="88"/>
      <c r="C2" s="88"/>
      <c r="D2" s="88"/>
      <c r="E2" s="88"/>
      <c r="F2" s="88"/>
      <c r="G2" s="88"/>
      <c r="H2" s="88"/>
      <c r="I2" s="88"/>
      <c r="J2" s="88"/>
      <c r="K2" s="88"/>
      <c r="L2" s="88"/>
      <c r="M2" s="88"/>
      <c r="N2" s="88"/>
      <c r="O2" s="88"/>
    </row>
    <row r="3" spans="1:15" ht="41.25" customHeight="1">
      <c r="A3" s="87" t="str">
        <f>"2025"&amp;"年部门支出预算表"</f>
        <v>2025年部门支出预算表</v>
      </c>
      <c r="B3" s="88"/>
      <c r="C3" s="88"/>
      <c r="D3" s="88"/>
      <c r="E3" s="88"/>
      <c r="F3" s="88"/>
      <c r="G3" s="88"/>
      <c r="H3" s="88"/>
      <c r="I3" s="88"/>
      <c r="J3" s="88"/>
      <c r="K3" s="88"/>
      <c r="L3" s="88"/>
      <c r="M3" s="88"/>
      <c r="N3" s="88"/>
      <c r="O3" s="88"/>
    </row>
    <row r="4" spans="1:15" ht="17.25" customHeight="1">
      <c r="A4" s="89" t="str">
        <f>"单位名称："&amp;"宜良县畜牧渔业科技推广服务中心"</f>
        <v>单位名称：宜良县畜牧渔业科技推广服务中心</v>
      </c>
      <c r="B4" s="88"/>
      <c r="O4" s="23" t="s">
        <v>1</v>
      </c>
    </row>
    <row r="5" spans="1:15" ht="27" customHeight="1">
      <c r="A5" s="118" t="s">
        <v>72</v>
      </c>
      <c r="B5" s="118" t="s">
        <v>73</v>
      </c>
      <c r="C5" s="118" t="s">
        <v>55</v>
      </c>
      <c r="D5" s="111" t="s">
        <v>58</v>
      </c>
      <c r="E5" s="112"/>
      <c r="F5" s="113"/>
      <c r="G5" s="121" t="s">
        <v>59</v>
      </c>
      <c r="H5" s="121" t="s">
        <v>60</v>
      </c>
      <c r="I5" s="121" t="s">
        <v>74</v>
      </c>
      <c r="J5" s="111" t="s">
        <v>62</v>
      </c>
      <c r="K5" s="112"/>
      <c r="L5" s="112"/>
      <c r="M5" s="112"/>
      <c r="N5" s="114"/>
      <c r="O5" s="115"/>
    </row>
    <row r="6" spans="1:15" ht="42" customHeight="1">
      <c r="A6" s="119"/>
      <c r="B6" s="119"/>
      <c r="C6" s="120"/>
      <c r="D6" s="81" t="s">
        <v>57</v>
      </c>
      <c r="E6" s="81" t="s">
        <v>75</v>
      </c>
      <c r="F6" s="81" t="s">
        <v>76</v>
      </c>
      <c r="G6" s="120"/>
      <c r="H6" s="120"/>
      <c r="I6" s="122"/>
      <c r="J6" s="81" t="s">
        <v>57</v>
      </c>
      <c r="K6" s="76" t="s">
        <v>77</v>
      </c>
      <c r="L6" s="76" t="s">
        <v>78</v>
      </c>
      <c r="M6" s="76" t="s">
        <v>79</v>
      </c>
      <c r="N6" s="76" t="s">
        <v>80</v>
      </c>
      <c r="O6" s="76" t="s">
        <v>81</v>
      </c>
    </row>
    <row r="7" spans="1:15" ht="18" customHeight="1">
      <c r="A7" s="25" t="s">
        <v>82</v>
      </c>
      <c r="B7" s="25" t="s">
        <v>83</v>
      </c>
      <c r="C7" s="25" t="s">
        <v>84</v>
      </c>
      <c r="D7" s="28" t="s">
        <v>85</v>
      </c>
      <c r="E7" s="28" t="s">
        <v>86</v>
      </c>
      <c r="F7" s="28" t="s">
        <v>87</v>
      </c>
      <c r="G7" s="28" t="s">
        <v>88</v>
      </c>
      <c r="H7" s="28" t="s">
        <v>89</v>
      </c>
      <c r="I7" s="28" t="s">
        <v>90</v>
      </c>
      <c r="J7" s="28" t="s">
        <v>91</v>
      </c>
      <c r="K7" s="28" t="s">
        <v>92</v>
      </c>
      <c r="L7" s="28" t="s">
        <v>93</v>
      </c>
      <c r="M7" s="28" t="s">
        <v>94</v>
      </c>
      <c r="N7" s="25" t="s">
        <v>95</v>
      </c>
      <c r="O7" s="28" t="s">
        <v>96</v>
      </c>
    </row>
    <row r="8" spans="1:15" ht="21" customHeight="1">
      <c r="A8" s="29" t="s">
        <v>97</v>
      </c>
      <c r="B8" s="29" t="s">
        <v>98</v>
      </c>
      <c r="C8" s="43">
        <v>1457944.65</v>
      </c>
      <c r="D8" s="43">
        <v>1457944.65</v>
      </c>
      <c r="E8" s="43">
        <v>1457944.65</v>
      </c>
      <c r="F8" s="43"/>
      <c r="G8" s="43"/>
      <c r="H8" s="43"/>
      <c r="I8" s="43"/>
      <c r="J8" s="43"/>
      <c r="K8" s="43"/>
      <c r="L8" s="43"/>
      <c r="M8" s="43"/>
      <c r="N8" s="43"/>
      <c r="O8" s="43"/>
    </row>
    <row r="9" spans="1:15" ht="21" customHeight="1">
      <c r="A9" s="82" t="s">
        <v>99</v>
      </c>
      <c r="B9" s="82" t="s">
        <v>100</v>
      </c>
      <c r="C9" s="43">
        <v>1444420.65</v>
      </c>
      <c r="D9" s="43">
        <v>1444420.65</v>
      </c>
      <c r="E9" s="43">
        <v>1444420.65</v>
      </c>
      <c r="F9" s="43"/>
      <c r="G9" s="43"/>
      <c r="H9" s="43"/>
      <c r="I9" s="43"/>
      <c r="J9" s="43"/>
      <c r="K9" s="43"/>
      <c r="L9" s="43"/>
      <c r="M9" s="43"/>
      <c r="N9" s="43"/>
      <c r="O9" s="43"/>
    </row>
    <row r="10" spans="1:15" ht="21" customHeight="1">
      <c r="A10" s="83" t="s">
        <v>101</v>
      </c>
      <c r="B10" s="83" t="s">
        <v>102</v>
      </c>
      <c r="C10" s="43">
        <v>100800</v>
      </c>
      <c r="D10" s="43">
        <v>100800</v>
      </c>
      <c r="E10" s="43">
        <v>100800</v>
      </c>
      <c r="F10" s="43"/>
      <c r="G10" s="43"/>
      <c r="H10" s="43"/>
      <c r="I10" s="43"/>
      <c r="J10" s="43"/>
      <c r="K10" s="43"/>
      <c r="L10" s="43"/>
      <c r="M10" s="43"/>
      <c r="N10" s="43"/>
      <c r="O10" s="43"/>
    </row>
    <row r="11" spans="1:15" ht="21" customHeight="1">
      <c r="A11" s="83" t="s">
        <v>103</v>
      </c>
      <c r="B11" s="83" t="s">
        <v>104</v>
      </c>
      <c r="C11" s="43">
        <v>561600</v>
      </c>
      <c r="D11" s="43">
        <v>561600</v>
      </c>
      <c r="E11" s="43">
        <v>561600</v>
      </c>
      <c r="F11" s="43"/>
      <c r="G11" s="43"/>
      <c r="H11" s="43"/>
      <c r="I11" s="43"/>
      <c r="J11" s="43"/>
      <c r="K11" s="43"/>
      <c r="L11" s="43"/>
      <c r="M11" s="43"/>
      <c r="N11" s="43"/>
      <c r="O11" s="43"/>
    </row>
    <row r="12" spans="1:15" ht="21" customHeight="1">
      <c r="A12" s="83" t="s">
        <v>105</v>
      </c>
      <c r="B12" s="83" t="s">
        <v>106</v>
      </c>
      <c r="C12" s="43">
        <v>662020.65</v>
      </c>
      <c r="D12" s="43">
        <v>662020.65</v>
      </c>
      <c r="E12" s="43">
        <v>662020.65</v>
      </c>
      <c r="F12" s="43"/>
      <c r="G12" s="43"/>
      <c r="H12" s="43"/>
      <c r="I12" s="43"/>
      <c r="J12" s="43"/>
      <c r="K12" s="43"/>
      <c r="L12" s="43"/>
      <c r="M12" s="43"/>
      <c r="N12" s="43"/>
      <c r="O12" s="43"/>
    </row>
    <row r="13" spans="1:15" ht="21" customHeight="1">
      <c r="A13" s="83" t="s">
        <v>107</v>
      </c>
      <c r="B13" s="83" t="s">
        <v>108</v>
      </c>
      <c r="C13" s="43">
        <v>120000</v>
      </c>
      <c r="D13" s="43">
        <v>120000</v>
      </c>
      <c r="E13" s="43">
        <v>120000</v>
      </c>
      <c r="F13" s="43"/>
      <c r="G13" s="43"/>
      <c r="H13" s="43"/>
      <c r="I13" s="43"/>
      <c r="J13" s="43"/>
      <c r="K13" s="43"/>
      <c r="L13" s="43"/>
      <c r="M13" s="43"/>
      <c r="N13" s="43"/>
      <c r="O13" s="43"/>
    </row>
    <row r="14" spans="1:15" ht="21" customHeight="1">
      <c r="A14" s="82" t="s">
        <v>109</v>
      </c>
      <c r="B14" s="82" t="s">
        <v>110</v>
      </c>
      <c r="C14" s="43">
        <v>13524</v>
      </c>
      <c r="D14" s="43">
        <v>13524</v>
      </c>
      <c r="E14" s="43">
        <v>13524</v>
      </c>
      <c r="F14" s="43"/>
      <c r="G14" s="43"/>
      <c r="H14" s="43"/>
      <c r="I14" s="43"/>
      <c r="J14" s="43"/>
      <c r="K14" s="43"/>
      <c r="L14" s="43"/>
      <c r="M14" s="43"/>
      <c r="N14" s="43"/>
      <c r="O14" s="43"/>
    </row>
    <row r="15" spans="1:15" ht="21" customHeight="1">
      <c r="A15" s="83" t="s">
        <v>111</v>
      </c>
      <c r="B15" s="83" t="s">
        <v>112</v>
      </c>
      <c r="C15" s="43">
        <v>13524</v>
      </c>
      <c r="D15" s="43">
        <v>13524</v>
      </c>
      <c r="E15" s="43">
        <v>13524</v>
      </c>
      <c r="F15" s="43"/>
      <c r="G15" s="43"/>
      <c r="H15" s="43"/>
      <c r="I15" s="43"/>
      <c r="J15" s="43"/>
      <c r="K15" s="43"/>
      <c r="L15" s="43"/>
      <c r="M15" s="43"/>
      <c r="N15" s="43"/>
      <c r="O15" s="43"/>
    </row>
    <row r="16" spans="1:15" ht="21" customHeight="1">
      <c r="A16" s="29" t="s">
        <v>113</v>
      </c>
      <c r="B16" s="29" t="s">
        <v>114</v>
      </c>
      <c r="C16" s="43">
        <v>784414.96</v>
      </c>
      <c r="D16" s="43">
        <v>784414.96</v>
      </c>
      <c r="E16" s="43">
        <v>784414.96</v>
      </c>
      <c r="F16" s="43"/>
      <c r="G16" s="43"/>
      <c r="H16" s="43"/>
      <c r="I16" s="43"/>
      <c r="J16" s="43"/>
      <c r="K16" s="43"/>
      <c r="L16" s="43"/>
      <c r="M16" s="43"/>
      <c r="N16" s="43"/>
      <c r="O16" s="43"/>
    </row>
    <row r="17" spans="1:15" ht="21" customHeight="1">
      <c r="A17" s="82" t="s">
        <v>115</v>
      </c>
      <c r="B17" s="82" t="s">
        <v>116</v>
      </c>
      <c r="C17" s="43">
        <v>784414.96</v>
      </c>
      <c r="D17" s="43">
        <v>784414.96</v>
      </c>
      <c r="E17" s="43">
        <v>784414.96</v>
      </c>
      <c r="F17" s="43"/>
      <c r="G17" s="43"/>
      <c r="H17" s="43"/>
      <c r="I17" s="43"/>
      <c r="J17" s="43"/>
      <c r="K17" s="43"/>
      <c r="L17" s="43"/>
      <c r="M17" s="43"/>
      <c r="N17" s="43"/>
      <c r="O17" s="43"/>
    </row>
    <row r="18" spans="1:15" ht="21" customHeight="1">
      <c r="A18" s="83" t="s">
        <v>117</v>
      </c>
      <c r="B18" s="83" t="s">
        <v>118</v>
      </c>
      <c r="C18" s="43">
        <v>3619</v>
      </c>
      <c r="D18" s="43">
        <v>3619</v>
      </c>
      <c r="E18" s="43">
        <v>3619</v>
      </c>
      <c r="F18" s="43"/>
      <c r="G18" s="43"/>
      <c r="H18" s="43"/>
      <c r="I18" s="43"/>
      <c r="J18" s="43"/>
      <c r="K18" s="43"/>
      <c r="L18" s="43"/>
      <c r="M18" s="43"/>
      <c r="N18" s="43"/>
      <c r="O18" s="43"/>
    </row>
    <row r="19" spans="1:15" ht="21" customHeight="1">
      <c r="A19" s="83" t="s">
        <v>119</v>
      </c>
      <c r="B19" s="83" t="s">
        <v>120</v>
      </c>
      <c r="C19" s="43">
        <v>368232.69</v>
      </c>
      <c r="D19" s="43">
        <v>368232.69</v>
      </c>
      <c r="E19" s="43">
        <v>368232.69</v>
      </c>
      <c r="F19" s="43"/>
      <c r="G19" s="43"/>
      <c r="H19" s="43"/>
      <c r="I19" s="43"/>
      <c r="J19" s="43"/>
      <c r="K19" s="43"/>
      <c r="L19" s="43"/>
      <c r="M19" s="43"/>
      <c r="N19" s="43"/>
      <c r="O19" s="43"/>
    </row>
    <row r="20" spans="1:15" ht="21" customHeight="1">
      <c r="A20" s="83" t="s">
        <v>121</v>
      </c>
      <c r="B20" s="83" t="s">
        <v>122</v>
      </c>
      <c r="C20" s="43">
        <v>394523.27</v>
      </c>
      <c r="D20" s="43">
        <v>394523.27</v>
      </c>
      <c r="E20" s="43">
        <v>394523.27</v>
      </c>
      <c r="F20" s="43"/>
      <c r="G20" s="43"/>
      <c r="H20" s="43"/>
      <c r="I20" s="43"/>
      <c r="J20" s="43"/>
      <c r="K20" s="43"/>
      <c r="L20" s="43"/>
      <c r="M20" s="43"/>
      <c r="N20" s="43"/>
      <c r="O20" s="43"/>
    </row>
    <row r="21" spans="1:15" ht="21" customHeight="1">
      <c r="A21" s="83" t="s">
        <v>123</v>
      </c>
      <c r="B21" s="83" t="s">
        <v>124</v>
      </c>
      <c r="C21" s="43">
        <v>18040</v>
      </c>
      <c r="D21" s="43">
        <v>18040</v>
      </c>
      <c r="E21" s="43">
        <v>18040</v>
      </c>
      <c r="F21" s="43"/>
      <c r="G21" s="43"/>
      <c r="H21" s="43"/>
      <c r="I21" s="43"/>
      <c r="J21" s="43"/>
      <c r="K21" s="43"/>
      <c r="L21" s="43"/>
      <c r="M21" s="43"/>
      <c r="N21" s="43"/>
      <c r="O21" s="43"/>
    </row>
    <row r="22" spans="1:15" ht="21" customHeight="1">
      <c r="A22" s="29" t="s">
        <v>125</v>
      </c>
      <c r="B22" s="29" t="s">
        <v>126</v>
      </c>
      <c r="C22" s="43">
        <v>4781359</v>
      </c>
      <c r="D22" s="43">
        <v>4781359</v>
      </c>
      <c r="E22" s="43">
        <v>4781359</v>
      </c>
      <c r="F22" s="43"/>
      <c r="G22" s="43"/>
      <c r="H22" s="43"/>
      <c r="I22" s="43"/>
      <c r="J22" s="43"/>
      <c r="K22" s="43"/>
      <c r="L22" s="43"/>
      <c r="M22" s="43"/>
      <c r="N22" s="43"/>
      <c r="O22" s="43"/>
    </row>
    <row r="23" spans="1:15" ht="21" customHeight="1">
      <c r="A23" s="82" t="s">
        <v>127</v>
      </c>
      <c r="B23" s="82" t="s">
        <v>128</v>
      </c>
      <c r="C23" s="43">
        <v>4781359</v>
      </c>
      <c r="D23" s="43">
        <v>4781359</v>
      </c>
      <c r="E23" s="43">
        <v>4781359</v>
      </c>
      <c r="F23" s="43"/>
      <c r="G23" s="43"/>
      <c r="H23" s="43"/>
      <c r="I23" s="43"/>
      <c r="J23" s="43"/>
      <c r="K23" s="43"/>
      <c r="L23" s="43"/>
      <c r="M23" s="43"/>
      <c r="N23" s="43"/>
      <c r="O23" s="43"/>
    </row>
    <row r="24" spans="1:15" ht="21" customHeight="1">
      <c r="A24" s="83" t="s">
        <v>129</v>
      </c>
      <c r="B24" s="83" t="s">
        <v>130</v>
      </c>
      <c r="C24" s="43">
        <v>4781359</v>
      </c>
      <c r="D24" s="43">
        <v>4781359</v>
      </c>
      <c r="E24" s="43">
        <v>4781359</v>
      </c>
      <c r="F24" s="43"/>
      <c r="G24" s="43"/>
      <c r="H24" s="43"/>
      <c r="I24" s="43"/>
      <c r="J24" s="43"/>
      <c r="K24" s="43"/>
      <c r="L24" s="43"/>
      <c r="M24" s="43"/>
      <c r="N24" s="43"/>
      <c r="O24" s="43"/>
    </row>
    <row r="25" spans="1:15" ht="21" customHeight="1">
      <c r="A25" s="83" t="s">
        <v>131</v>
      </c>
      <c r="B25" s="83" t="s">
        <v>132</v>
      </c>
      <c r="C25" s="43"/>
      <c r="D25" s="43"/>
      <c r="E25" s="43"/>
      <c r="F25" s="43"/>
      <c r="G25" s="43"/>
      <c r="H25" s="43"/>
      <c r="I25" s="43"/>
      <c r="J25" s="43"/>
      <c r="K25" s="43"/>
      <c r="L25" s="43"/>
      <c r="M25" s="43"/>
      <c r="N25" s="43"/>
      <c r="O25" s="43"/>
    </row>
    <row r="26" spans="1:15" ht="21" customHeight="1">
      <c r="A26" s="83" t="s">
        <v>133</v>
      </c>
      <c r="B26" s="83" t="s">
        <v>134</v>
      </c>
      <c r="C26" s="43"/>
      <c r="D26" s="43"/>
      <c r="E26" s="43"/>
      <c r="F26" s="43"/>
      <c r="G26" s="43"/>
      <c r="H26" s="43"/>
      <c r="I26" s="43"/>
      <c r="J26" s="43"/>
      <c r="K26" s="43"/>
      <c r="L26" s="43"/>
      <c r="M26" s="43"/>
      <c r="N26" s="43"/>
      <c r="O26" s="43"/>
    </row>
    <row r="27" spans="1:15" ht="21" customHeight="1">
      <c r="A27" s="29" t="s">
        <v>135</v>
      </c>
      <c r="B27" s="29" t="s">
        <v>136</v>
      </c>
      <c r="C27" s="43">
        <v>496504</v>
      </c>
      <c r="D27" s="43">
        <v>496504</v>
      </c>
      <c r="E27" s="43">
        <v>496504</v>
      </c>
      <c r="F27" s="43"/>
      <c r="G27" s="43"/>
      <c r="H27" s="43"/>
      <c r="I27" s="43"/>
      <c r="J27" s="43"/>
      <c r="K27" s="43"/>
      <c r="L27" s="43"/>
      <c r="M27" s="43"/>
      <c r="N27" s="43"/>
      <c r="O27" s="43"/>
    </row>
    <row r="28" spans="1:15" ht="21" customHeight="1">
      <c r="A28" s="82" t="s">
        <v>137</v>
      </c>
      <c r="B28" s="82" t="s">
        <v>138</v>
      </c>
      <c r="C28" s="43">
        <v>496504</v>
      </c>
      <c r="D28" s="43">
        <v>496504</v>
      </c>
      <c r="E28" s="43">
        <v>496504</v>
      </c>
      <c r="F28" s="43"/>
      <c r="G28" s="43"/>
      <c r="H28" s="43"/>
      <c r="I28" s="43"/>
      <c r="J28" s="43"/>
      <c r="K28" s="43"/>
      <c r="L28" s="43"/>
      <c r="M28" s="43"/>
      <c r="N28" s="43"/>
      <c r="O28" s="43"/>
    </row>
    <row r="29" spans="1:15" ht="21" customHeight="1">
      <c r="A29" s="83" t="s">
        <v>139</v>
      </c>
      <c r="B29" s="83" t="s">
        <v>140</v>
      </c>
      <c r="C29" s="43">
        <v>496504</v>
      </c>
      <c r="D29" s="43">
        <v>496504</v>
      </c>
      <c r="E29" s="43">
        <v>496504</v>
      </c>
      <c r="F29" s="43"/>
      <c r="G29" s="43"/>
      <c r="H29" s="43"/>
      <c r="I29" s="43"/>
      <c r="J29" s="43"/>
      <c r="K29" s="43"/>
      <c r="L29" s="43"/>
      <c r="M29" s="43"/>
      <c r="N29" s="43"/>
      <c r="O29" s="43"/>
    </row>
    <row r="30" spans="1:15" ht="21" customHeight="1">
      <c r="A30" s="116" t="s">
        <v>55</v>
      </c>
      <c r="B30" s="117"/>
      <c r="C30" s="43">
        <v>7520222.6100000003</v>
      </c>
      <c r="D30" s="43">
        <v>7520222.6100000003</v>
      </c>
      <c r="E30" s="43">
        <v>7520222.6100000003</v>
      </c>
      <c r="F30" s="43"/>
      <c r="G30" s="43"/>
      <c r="H30" s="43"/>
      <c r="I30" s="43"/>
      <c r="J30" s="43"/>
      <c r="K30" s="43"/>
      <c r="L30" s="43"/>
      <c r="M30" s="43"/>
      <c r="N30" s="43"/>
      <c r="O30" s="43"/>
    </row>
  </sheetData>
  <mergeCells count="12">
    <mergeCell ref="A30:B30"/>
    <mergeCell ref="A5:A6"/>
    <mergeCell ref="B5:B6"/>
    <mergeCell ref="C5:C6"/>
    <mergeCell ref="G5:G6"/>
    <mergeCell ref="A2:O2"/>
    <mergeCell ref="A3:O3"/>
    <mergeCell ref="A4:B4"/>
    <mergeCell ref="D5:F5"/>
    <mergeCell ref="J5:O5"/>
    <mergeCell ref="H5:H6"/>
    <mergeCell ref="I5:I6"/>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pageSetUpPr fitToPage="1"/>
  </sheetPr>
  <dimension ref="A1:D35"/>
  <sheetViews>
    <sheetView showGridLines="0" showZeros="0" workbookViewId="0">
      <pane ySplit="1" topLeftCell="A2" activePane="bottomLeft" state="frozen"/>
      <selection pane="bottomLeft"/>
    </sheetView>
  </sheetViews>
  <sheetFormatPr defaultColWidth="8.625" defaultRowHeight="12.75" customHeight="1"/>
  <cols>
    <col min="1" max="4" width="35.625" customWidth="1"/>
  </cols>
  <sheetData>
    <row r="1" spans="1:4" ht="12.75" customHeight="1">
      <c r="A1" s="1"/>
      <c r="B1" s="1"/>
      <c r="C1" s="1"/>
      <c r="D1" s="1"/>
    </row>
    <row r="2" spans="1:4" ht="15" customHeight="1">
      <c r="A2" s="21"/>
      <c r="B2" s="23"/>
      <c r="C2" s="23"/>
      <c r="D2" s="23" t="s">
        <v>141</v>
      </c>
    </row>
    <row r="3" spans="1:4" ht="41.25" customHeight="1">
      <c r="A3" s="87" t="str">
        <f>"2025"&amp;"年部门财政拨款收支预算总表"</f>
        <v>2025年部门财政拨款收支预算总表</v>
      </c>
      <c r="B3" s="88"/>
      <c r="C3" s="88"/>
      <c r="D3" s="88"/>
    </row>
    <row r="4" spans="1:4" ht="17.25" customHeight="1">
      <c r="A4" s="89" t="str">
        <f>"单位名称："&amp;"宜良县畜牧渔业科技推广服务中心"</f>
        <v>单位名称：宜良县畜牧渔业科技推广服务中心</v>
      </c>
      <c r="B4" s="90"/>
      <c r="D4" s="23" t="s">
        <v>1</v>
      </c>
    </row>
    <row r="5" spans="1:4" ht="17.25" customHeight="1">
      <c r="A5" s="91" t="s">
        <v>2</v>
      </c>
      <c r="B5" s="92"/>
      <c r="C5" s="91" t="s">
        <v>3</v>
      </c>
      <c r="D5" s="92"/>
    </row>
    <row r="6" spans="1:4" ht="18.75" customHeight="1">
      <c r="A6" s="76" t="s">
        <v>4</v>
      </c>
      <c r="B6" s="76" t="s">
        <v>5</v>
      </c>
      <c r="C6" s="76" t="s">
        <v>6</v>
      </c>
      <c r="D6" s="76" t="s">
        <v>5</v>
      </c>
    </row>
    <row r="7" spans="1:4" ht="16.5" customHeight="1">
      <c r="A7" s="77" t="s">
        <v>142</v>
      </c>
      <c r="B7" s="43">
        <v>7520222.6100000003</v>
      </c>
      <c r="C7" s="77" t="s">
        <v>143</v>
      </c>
      <c r="D7" s="43">
        <v>7520222.6100000003</v>
      </c>
    </row>
    <row r="8" spans="1:4" ht="16.5" customHeight="1">
      <c r="A8" s="77" t="s">
        <v>144</v>
      </c>
      <c r="B8" s="43">
        <v>7520222.6100000003</v>
      </c>
      <c r="C8" s="77" t="s">
        <v>145</v>
      </c>
      <c r="D8" s="43"/>
    </row>
    <row r="9" spans="1:4" ht="16.5" customHeight="1">
      <c r="A9" s="77" t="s">
        <v>146</v>
      </c>
      <c r="B9" s="43"/>
      <c r="C9" s="77" t="s">
        <v>147</v>
      </c>
      <c r="D9" s="43"/>
    </row>
    <row r="10" spans="1:4" ht="16.5" customHeight="1">
      <c r="A10" s="77" t="s">
        <v>148</v>
      </c>
      <c r="B10" s="43"/>
      <c r="C10" s="77" t="s">
        <v>149</v>
      </c>
      <c r="D10" s="43"/>
    </row>
    <row r="11" spans="1:4" ht="16.5" customHeight="1">
      <c r="A11" s="77" t="s">
        <v>150</v>
      </c>
      <c r="B11" s="43"/>
      <c r="C11" s="77" t="s">
        <v>151</v>
      </c>
      <c r="D11" s="43"/>
    </row>
    <row r="12" spans="1:4" ht="16.5" customHeight="1">
      <c r="A12" s="77" t="s">
        <v>144</v>
      </c>
      <c r="B12" s="43"/>
      <c r="C12" s="77" t="s">
        <v>152</v>
      </c>
      <c r="D12" s="43"/>
    </row>
    <row r="13" spans="1:4" ht="16.5" customHeight="1">
      <c r="A13" s="71" t="s">
        <v>146</v>
      </c>
      <c r="B13" s="43"/>
      <c r="C13" s="36" t="s">
        <v>153</v>
      </c>
      <c r="D13" s="43"/>
    </row>
    <row r="14" spans="1:4" ht="16.5" customHeight="1">
      <c r="A14" s="71" t="s">
        <v>148</v>
      </c>
      <c r="B14" s="43"/>
      <c r="C14" s="36" t="s">
        <v>154</v>
      </c>
      <c r="D14" s="43"/>
    </row>
    <row r="15" spans="1:4" ht="16.5" customHeight="1">
      <c r="A15" s="78"/>
      <c r="B15" s="43"/>
      <c r="C15" s="36" t="s">
        <v>155</v>
      </c>
      <c r="D15" s="43">
        <v>1457944.65</v>
      </c>
    </row>
    <row r="16" spans="1:4" ht="16.5" customHeight="1">
      <c r="A16" s="78"/>
      <c r="B16" s="43"/>
      <c r="C16" s="36" t="s">
        <v>156</v>
      </c>
      <c r="D16" s="43">
        <v>784414.96</v>
      </c>
    </row>
    <row r="17" spans="1:4" ht="16.5" customHeight="1">
      <c r="A17" s="78"/>
      <c r="B17" s="43"/>
      <c r="C17" s="36" t="s">
        <v>157</v>
      </c>
      <c r="D17" s="43"/>
    </row>
    <row r="18" spans="1:4" ht="16.5" customHeight="1">
      <c r="A18" s="78"/>
      <c r="B18" s="43"/>
      <c r="C18" s="36" t="s">
        <v>158</v>
      </c>
      <c r="D18" s="43"/>
    </row>
    <row r="19" spans="1:4" ht="16.5" customHeight="1">
      <c r="A19" s="78"/>
      <c r="B19" s="43"/>
      <c r="C19" s="36" t="s">
        <v>159</v>
      </c>
      <c r="D19" s="43">
        <v>4781359</v>
      </c>
    </row>
    <row r="20" spans="1:4" ht="16.5" customHeight="1">
      <c r="A20" s="78"/>
      <c r="B20" s="43"/>
      <c r="C20" s="36" t="s">
        <v>160</v>
      </c>
      <c r="D20" s="43"/>
    </row>
    <row r="21" spans="1:4" ht="16.5" customHeight="1">
      <c r="A21" s="78"/>
      <c r="B21" s="43"/>
      <c r="C21" s="36" t="s">
        <v>161</v>
      </c>
      <c r="D21" s="43"/>
    </row>
    <row r="22" spans="1:4" ht="16.5" customHeight="1">
      <c r="A22" s="78"/>
      <c r="B22" s="43"/>
      <c r="C22" s="36" t="s">
        <v>162</v>
      </c>
      <c r="D22" s="43"/>
    </row>
    <row r="23" spans="1:4" ht="16.5" customHeight="1">
      <c r="A23" s="78"/>
      <c r="B23" s="43"/>
      <c r="C23" s="36" t="s">
        <v>163</v>
      </c>
      <c r="D23" s="43"/>
    </row>
    <row r="24" spans="1:4" ht="16.5" customHeight="1">
      <c r="A24" s="78"/>
      <c r="B24" s="43"/>
      <c r="C24" s="36" t="s">
        <v>164</v>
      </c>
      <c r="D24" s="43"/>
    </row>
    <row r="25" spans="1:4" ht="16.5" customHeight="1">
      <c r="A25" s="78"/>
      <c r="B25" s="43"/>
      <c r="C25" s="36" t="s">
        <v>165</v>
      </c>
      <c r="D25" s="43"/>
    </row>
    <row r="26" spans="1:4" ht="16.5" customHeight="1">
      <c r="A26" s="78"/>
      <c r="B26" s="43"/>
      <c r="C26" s="36" t="s">
        <v>166</v>
      </c>
      <c r="D26" s="43">
        <v>496504</v>
      </c>
    </row>
    <row r="27" spans="1:4" ht="16.5" customHeight="1">
      <c r="A27" s="78"/>
      <c r="B27" s="43"/>
      <c r="C27" s="36" t="s">
        <v>167</v>
      </c>
      <c r="D27" s="43"/>
    </row>
    <row r="28" spans="1:4" ht="16.5" customHeight="1">
      <c r="A28" s="78"/>
      <c r="B28" s="43"/>
      <c r="C28" s="36" t="s">
        <v>168</v>
      </c>
      <c r="D28" s="43"/>
    </row>
    <row r="29" spans="1:4" ht="16.5" customHeight="1">
      <c r="A29" s="78"/>
      <c r="B29" s="43"/>
      <c r="C29" s="36" t="s">
        <v>169</v>
      </c>
      <c r="D29" s="43"/>
    </row>
    <row r="30" spans="1:4" ht="16.5" customHeight="1">
      <c r="A30" s="78"/>
      <c r="B30" s="43"/>
      <c r="C30" s="36" t="s">
        <v>170</v>
      </c>
      <c r="D30" s="43"/>
    </row>
    <row r="31" spans="1:4" ht="16.5" customHeight="1">
      <c r="A31" s="78"/>
      <c r="B31" s="43"/>
      <c r="C31" s="36" t="s">
        <v>171</v>
      </c>
      <c r="D31" s="43"/>
    </row>
    <row r="32" spans="1:4" ht="16.5" customHeight="1">
      <c r="A32" s="78"/>
      <c r="B32" s="43"/>
      <c r="C32" s="71" t="s">
        <v>172</v>
      </c>
      <c r="D32" s="43"/>
    </row>
    <row r="33" spans="1:4" ht="16.5" customHeight="1">
      <c r="A33" s="78"/>
      <c r="B33" s="43"/>
      <c r="C33" s="71" t="s">
        <v>173</v>
      </c>
      <c r="D33" s="43"/>
    </row>
    <row r="34" spans="1:4" ht="16.5" customHeight="1">
      <c r="A34" s="78"/>
      <c r="B34" s="43"/>
      <c r="C34" s="16" t="s">
        <v>174</v>
      </c>
      <c r="D34" s="43"/>
    </row>
    <row r="35" spans="1:4" ht="15" customHeight="1">
      <c r="A35" s="79" t="s">
        <v>50</v>
      </c>
      <c r="B35" s="80">
        <v>7520222.6100000003</v>
      </c>
      <c r="C35" s="79" t="s">
        <v>51</v>
      </c>
      <c r="D35" s="80">
        <v>7520222.6100000003</v>
      </c>
    </row>
  </sheetData>
  <mergeCells count="4">
    <mergeCell ref="A3:D3"/>
    <mergeCell ref="A4:B4"/>
    <mergeCell ref="A5:B5"/>
    <mergeCell ref="C5:D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Right="0"/>
    <pageSetUpPr fitToPage="1"/>
  </sheetPr>
  <dimension ref="A1:G30"/>
  <sheetViews>
    <sheetView showZeros="0" tabSelected="1" workbookViewId="0">
      <pane ySplit="1" topLeftCell="A2" activePane="bottomLeft" state="frozen"/>
      <selection pane="bottomLeft"/>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67"/>
      <c r="F2" s="38"/>
      <c r="G2" s="68" t="s">
        <v>175</v>
      </c>
    </row>
    <row r="3" spans="1:7" ht="41.25" customHeight="1">
      <c r="A3" s="123" t="str">
        <f>"2025"&amp;"年一般公共预算支出预算表（按功能科目分类）"</f>
        <v>2025年一般公共预算支出预算表（按功能科目分类）</v>
      </c>
      <c r="B3" s="123"/>
      <c r="C3" s="123"/>
      <c r="D3" s="123"/>
      <c r="E3" s="123"/>
      <c r="F3" s="123"/>
      <c r="G3" s="123"/>
    </row>
    <row r="4" spans="1:7" ht="18" customHeight="1">
      <c r="A4" s="4" t="str">
        <f>"单位名称："&amp;"宜良县畜牧渔业科技推广服务中心"</f>
        <v>单位名称：宜良县畜牧渔业科技推广服务中心</v>
      </c>
      <c r="F4" s="62"/>
      <c r="G4" s="68" t="s">
        <v>1</v>
      </c>
    </row>
    <row r="5" spans="1:7" ht="20.25" customHeight="1">
      <c r="A5" s="124" t="s">
        <v>176</v>
      </c>
      <c r="B5" s="125"/>
      <c r="C5" s="131" t="s">
        <v>55</v>
      </c>
      <c r="D5" s="126" t="s">
        <v>75</v>
      </c>
      <c r="E5" s="127"/>
      <c r="F5" s="128"/>
      <c r="G5" s="133" t="s">
        <v>76</v>
      </c>
    </row>
    <row r="6" spans="1:7" ht="20.25" customHeight="1">
      <c r="A6" s="74" t="s">
        <v>72</v>
      </c>
      <c r="B6" s="74" t="s">
        <v>73</v>
      </c>
      <c r="C6" s="132"/>
      <c r="D6" s="64" t="s">
        <v>57</v>
      </c>
      <c r="E6" s="64" t="s">
        <v>177</v>
      </c>
      <c r="F6" s="64" t="s">
        <v>178</v>
      </c>
      <c r="G6" s="134"/>
    </row>
    <row r="7" spans="1:7" ht="15" customHeight="1">
      <c r="A7" s="32" t="s">
        <v>82</v>
      </c>
      <c r="B7" s="32" t="s">
        <v>83</v>
      </c>
      <c r="C7" s="32" t="s">
        <v>84</v>
      </c>
      <c r="D7" s="32" t="s">
        <v>85</v>
      </c>
      <c r="E7" s="32" t="s">
        <v>86</v>
      </c>
      <c r="F7" s="32" t="s">
        <v>87</v>
      </c>
      <c r="G7" s="32" t="s">
        <v>88</v>
      </c>
    </row>
    <row r="8" spans="1:7" ht="18" customHeight="1">
      <c r="A8" s="16" t="s">
        <v>97</v>
      </c>
      <c r="B8" s="16" t="s">
        <v>98</v>
      </c>
      <c r="C8" s="43">
        <v>1457944.65</v>
      </c>
      <c r="D8" s="43">
        <v>1457944.65</v>
      </c>
      <c r="E8" s="43">
        <v>1457944.65</v>
      </c>
      <c r="F8" s="43"/>
      <c r="G8" s="43"/>
    </row>
    <row r="9" spans="1:7" ht="18" customHeight="1">
      <c r="A9" s="66" t="s">
        <v>99</v>
      </c>
      <c r="B9" s="66" t="s">
        <v>100</v>
      </c>
      <c r="C9" s="43">
        <v>1444420.65</v>
      </c>
      <c r="D9" s="43">
        <v>1444420.65</v>
      </c>
      <c r="E9" s="43">
        <v>1444420.65</v>
      </c>
      <c r="F9" s="43"/>
      <c r="G9" s="43"/>
    </row>
    <row r="10" spans="1:7" ht="18" customHeight="1">
      <c r="A10" s="75" t="s">
        <v>101</v>
      </c>
      <c r="B10" s="75" t="s">
        <v>102</v>
      </c>
      <c r="C10" s="43">
        <v>100800</v>
      </c>
      <c r="D10" s="43">
        <v>100800</v>
      </c>
      <c r="E10" s="43">
        <v>100800</v>
      </c>
      <c r="F10" s="43"/>
      <c r="G10" s="43"/>
    </row>
    <row r="11" spans="1:7" ht="18" customHeight="1">
      <c r="A11" s="75" t="s">
        <v>103</v>
      </c>
      <c r="B11" s="75" t="s">
        <v>104</v>
      </c>
      <c r="C11" s="43">
        <v>561600</v>
      </c>
      <c r="D11" s="43">
        <v>561600</v>
      </c>
      <c r="E11" s="43">
        <v>561600</v>
      </c>
      <c r="F11" s="43"/>
      <c r="G11" s="43"/>
    </row>
    <row r="12" spans="1:7" ht="18" customHeight="1">
      <c r="A12" s="75" t="s">
        <v>105</v>
      </c>
      <c r="B12" s="75" t="s">
        <v>106</v>
      </c>
      <c r="C12" s="43">
        <v>662020.65</v>
      </c>
      <c r="D12" s="43">
        <v>662020.65</v>
      </c>
      <c r="E12" s="43">
        <v>662020.65</v>
      </c>
      <c r="F12" s="43"/>
      <c r="G12" s="43"/>
    </row>
    <row r="13" spans="1:7" ht="18" customHeight="1">
      <c r="A13" s="75" t="s">
        <v>107</v>
      </c>
      <c r="B13" s="75" t="s">
        <v>108</v>
      </c>
      <c r="C13" s="43">
        <v>120000</v>
      </c>
      <c r="D13" s="43">
        <v>120000</v>
      </c>
      <c r="E13" s="43">
        <v>120000</v>
      </c>
      <c r="F13" s="43"/>
      <c r="G13" s="43"/>
    </row>
    <row r="14" spans="1:7" ht="18" customHeight="1">
      <c r="A14" s="66" t="s">
        <v>109</v>
      </c>
      <c r="B14" s="66" t="s">
        <v>110</v>
      </c>
      <c r="C14" s="43">
        <v>13524</v>
      </c>
      <c r="D14" s="43">
        <v>13524</v>
      </c>
      <c r="E14" s="43">
        <v>13524</v>
      </c>
      <c r="F14" s="43"/>
      <c r="G14" s="43"/>
    </row>
    <row r="15" spans="1:7" ht="18" customHeight="1">
      <c r="A15" s="75" t="s">
        <v>111</v>
      </c>
      <c r="B15" s="75" t="s">
        <v>112</v>
      </c>
      <c r="C15" s="43">
        <v>13524</v>
      </c>
      <c r="D15" s="43">
        <v>13524</v>
      </c>
      <c r="E15" s="43">
        <v>13524</v>
      </c>
      <c r="F15" s="43"/>
      <c r="G15" s="43"/>
    </row>
    <row r="16" spans="1:7" ht="18" customHeight="1">
      <c r="A16" s="16" t="s">
        <v>113</v>
      </c>
      <c r="B16" s="16" t="s">
        <v>114</v>
      </c>
      <c r="C16" s="43">
        <v>784414.96</v>
      </c>
      <c r="D16" s="43">
        <v>784414.96</v>
      </c>
      <c r="E16" s="43">
        <v>784414.96</v>
      </c>
      <c r="F16" s="43"/>
      <c r="G16" s="43"/>
    </row>
    <row r="17" spans="1:7" ht="18" customHeight="1">
      <c r="A17" s="66" t="s">
        <v>115</v>
      </c>
      <c r="B17" s="66" t="s">
        <v>116</v>
      </c>
      <c r="C17" s="43">
        <v>784414.96</v>
      </c>
      <c r="D17" s="43">
        <v>784414.96</v>
      </c>
      <c r="E17" s="43">
        <v>784414.96</v>
      </c>
      <c r="F17" s="43"/>
      <c r="G17" s="43"/>
    </row>
    <row r="18" spans="1:7" ht="18" customHeight="1">
      <c r="A18" s="75" t="s">
        <v>117</v>
      </c>
      <c r="B18" s="75" t="s">
        <v>118</v>
      </c>
      <c r="C18" s="43">
        <v>3619</v>
      </c>
      <c r="D18" s="43">
        <v>3619</v>
      </c>
      <c r="E18" s="43">
        <v>3619</v>
      </c>
      <c r="F18" s="43"/>
      <c r="G18" s="43"/>
    </row>
    <row r="19" spans="1:7" ht="18" customHeight="1">
      <c r="A19" s="75" t="s">
        <v>119</v>
      </c>
      <c r="B19" s="75" t="s">
        <v>120</v>
      </c>
      <c r="C19" s="43">
        <v>368232.69</v>
      </c>
      <c r="D19" s="43">
        <v>368232.69</v>
      </c>
      <c r="E19" s="43">
        <v>368232.69</v>
      </c>
      <c r="F19" s="43"/>
      <c r="G19" s="43"/>
    </row>
    <row r="20" spans="1:7" ht="18" customHeight="1">
      <c r="A20" s="75" t="s">
        <v>121</v>
      </c>
      <c r="B20" s="75" t="s">
        <v>122</v>
      </c>
      <c r="C20" s="43">
        <v>394523.27</v>
      </c>
      <c r="D20" s="43">
        <v>394523.27</v>
      </c>
      <c r="E20" s="43">
        <v>394523.27</v>
      </c>
      <c r="F20" s="43"/>
      <c r="G20" s="43"/>
    </row>
    <row r="21" spans="1:7" ht="18" customHeight="1">
      <c r="A21" s="75" t="s">
        <v>123</v>
      </c>
      <c r="B21" s="75" t="s">
        <v>124</v>
      </c>
      <c r="C21" s="43">
        <v>18040</v>
      </c>
      <c r="D21" s="43">
        <v>18040</v>
      </c>
      <c r="E21" s="43">
        <v>18040</v>
      </c>
      <c r="F21" s="43"/>
      <c r="G21" s="43"/>
    </row>
    <row r="22" spans="1:7" ht="18" customHeight="1">
      <c r="A22" s="16" t="s">
        <v>125</v>
      </c>
      <c r="B22" s="16" t="s">
        <v>126</v>
      </c>
      <c r="C22" s="43">
        <v>4781359</v>
      </c>
      <c r="D22" s="43">
        <v>4781359</v>
      </c>
      <c r="E22" s="43">
        <v>4555859</v>
      </c>
      <c r="F22" s="43">
        <v>225500</v>
      </c>
      <c r="G22" s="43"/>
    </row>
    <row r="23" spans="1:7" ht="18" customHeight="1">
      <c r="A23" s="66" t="s">
        <v>127</v>
      </c>
      <c r="B23" s="66" t="s">
        <v>128</v>
      </c>
      <c r="C23" s="43">
        <v>4781359</v>
      </c>
      <c r="D23" s="43">
        <v>4781359</v>
      </c>
      <c r="E23" s="43">
        <v>4555859</v>
      </c>
      <c r="F23" s="43">
        <v>225500</v>
      </c>
      <c r="G23" s="43"/>
    </row>
    <row r="24" spans="1:7" ht="18" customHeight="1">
      <c r="A24" s="75" t="s">
        <v>129</v>
      </c>
      <c r="B24" s="75" t="s">
        <v>130</v>
      </c>
      <c r="C24" s="43">
        <v>4781359</v>
      </c>
      <c r="D24" s="43">
        <v>4781359</v>
      </c>
      <c r="E24" s="43">
        <v>4555859</v>
      </c>
      <c r="F24" s="43">
        <v>225500</v>
      </c>
      <c r="G24" s="43"/>
    </row>
    <row r="25" spans="1:7" ht="18" customHeight="1">
      <c r="A25" s="75" t="s">
        <v>131</v>
      </c>
      <c r="B25" s="75" t="s">
        <v>132</v>
      </c>
      <c r="C25" s="43"/>
      <c r="D25" s="43"/>
      <c r="E25" s="43"/>
      <c r="F25" s="43"/>
      <c r="G25" s="43"/>
    </row>
    <row r="26" spans="1:7" ht="18" customHeight="1">
      <c r="A26" s="75" t="s">
        <v>133</v>
      </c>
      <c r="B26" s="75" t="s">
        <v>134</v>
      </c>
      <c r="C26" s="43"/>
      <c r="D26" s="43"/>
      <c r="E26" s="43"/>
      <c r="F26" s="43"/>
      <c r="G26" s="43"/>
    </row>
    <row r="27" spans="1:7" ht="18" customHeight="1">
      <c r="A27" s="16" t="s">
        <v>135</v>
      </c>
      <c r="B27" s="16" t="s">
        <v>136</v>
      </c>
      <c r="C27" s="43">
        <v>496504</v>
      </c>
      <c r="D27" s="43">
        <v>496504</v>
      </c>
      <c r="E27" s="43">
        <v>496504</v>
      </c>
      <c r="F27" s="43"/>
      <c r="G27" s="43"/>
    </row>
    <row r="28" spans="1:7" ht="18" customHeight="1">
      <c r="A28" s="66" t="s">
        <v>137</v>
      </c>
      <c r="B28" s="66" t="s">
        <v>138</v>
      </c>
      <c r="C28" s="43">
        <v>496504</v>
      </c>
      <c r="D28" s="43">
        <v>496504</v>
      </c>
      <c r="E28" s="43">
        <v>496504</v>
      </c>
      <c r="F28" s="43"/>
      <c r="G28" s="43"/>
    </row>
    <row r="29" spans="1:7" ht="18" customHeight="1">
      <c r="A29" s="75" t="s">
        <v>139</v>
      </c>
      <c r="B29" s="75" t="s">
        <v>140</v>
      </c>
      <c r="C29" s="43">
        <v>496504</v>
      </c>
      <c r="D29" s="43">
        <v>496504</v>
      </c>
      <c r="E29" s="43">
        <v>496504</v>
      </c>
      <c r="F29" s="43"/>
      <c r="G29" s="43"/>
    </row>
    <row r="30" spans="1:7" ht="18" customHeight="1">
      <c r="A30" s="129" t="s">
        <v>179</v>
      </c>
      <c r="B30" s="130" t="s">
        <v>179</v>
      </c>
      <c r="C30" s="43">
        <v>7520222.6100000003</v>
      </c>
      <c r="D30" s="43">
        <v>7520222.6100000003</v>
      </c>
      <c r="E30" s="43">
        <v>7294722.6100000003</v>
      </c>
      <c r="F30" s="43">
        <v>225500</v>
      </c>
      <c r="G30" s="43"/>
    </row>
  </sheetData>
  <mergeCells count="6">
    <mergeCell ref="A3:G3"/>
    <mergeCell ref="A5:B5"/>
    <mergeCell ref="D5:F5"/>
    <mergeCell ref="A30:B30"/>
    <mergeCell ref="C5:C6"/>
    <mergeCell ref="G5:G6"/>
  </mergeCells>
  <phoneticPr fontId="17"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Right="0"/>
    <pageSetUpPr fitToPage="1"/>
  </sheetPr>
  <dimension ref="A1:F11"/>
  <sheetViews>
    <sheetView showZeros="0" workbookViewId="0">
      <pane ySplit="1" topLeftCell="A2" activePane="bottomLeft" state="frozen"/>
      <selection pane="bottomLeft" activeCell="C16" sqref="C16"/>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22"/>
      <c r="B2" s="22"/>
      <c r="C2" s="22"/>
      <c r="D2" s="22"/>
      <c r="E2" s="21"/>
      <c r="F2" s="73" t="s">
        <v>180</v>
      </c>
    </row>
    <row r="3" spans="1:6" ht="41.25" customHeight="1">
      <c r="A3" s="135" t="str">
        <f>"2025"&amp;"年一般公共预算“三公”经费支出预算表"</f>
        <v>2025年一般公共预算“三公”经费支出预算表</v>
      </c>
      <c r="B3" s="136"/>
      <c r="C3" s="136"/>
      <c r="D3" s="136"/>
      <c r="E3" s="137"/>
      <c r="F3" s="136"/>
    </row>
    <row r="4" spans="1:6" ht="14.25" customHeight="1">
      <c r="A4" s="138" t="str">
        <f>"单位名称："&amp;"宜良县畜牧渔业科技推广服务中心"</f>
        <v>单位名称：宜良县畜牧渔业科技推广服务中心</v>
      </c>
      <c r="B4" s="139"/>
      <c r="D4" s="22"/>
      <c r="E4" s="21"/>
      <c r="F4" s="33" t="s">
        <v>1</v>
      </c>
    </row>
    <row r="5" spans="1:6" ht="27" customHeight="1">
      <c r="A5" s="140" t="s">
        <v>181</v>
      </c>
      <c r="B5" s="140" t="s">
        <v>182</v>
      </c>
      <c r="C5" s="100" t="s">
        <v>183</v>
      </c>
      <c r="D5" s="140"/>
      <c r="E5" s="141"/>
      <c r="F5" s="140" t="s">
        <v>184</v>
      </c>
    </row>
    <row r="6" spans="1:6" ht="28.5" customHeight="1">
      <c r="A6" s="142"/>
      <c r="B6" s="143"/>
      <c r="C6" s="24" t="s">
        <v>57</v>
      </c>
      <c r="D6" s="24" t="s">
        <v>185</v>
      </c>
      <c r="E6" s="24" t="s">
        <v>186</v>
      </c>
      <c r="F6" s="144"/>
    </row>
    <row r="7" spans="1:6" ht="17.25" customHeight="1">
      <c r="A7" s="28" t="s">
        <v>82</v>
      </c>
      <c r="B7" s="28" t="s">
        <v>83</v>
      </c>
      <c r="C7" s="28" t="s">
        <v>84</v>
      </c>
      <c r="D7" s="28" t="s">
        <v>85</v>
      </c>
      <c r="E7" s="28" t="s">
        <v>86</v>
      </c>
      <c r="F7" s="28" t="s">
        <v>87</v>
      </c>
    </row>
    <row r="8" spans="1:6" ht="17.25" customHeight="1">
      <c r="A8" s="43">
        <v>13120</v>
      </c>
      <c r="B8" s="43"/>
      <c r="C8" s="43"/>
      <c r="D8" s="43"/>
      <c r="E8" s="43"/>
      <c r="F8" s="43">
        <v>13120</v>
      </c>
    </row>
    <row r="9" spans="1:6" ht="14.25" customHeight="1">
      <c r="A9" s="221" t="s">
        <v>341</v>
      </c>
      <c r="B9" s="223"/>
      <c r="C9" s="224"/>
      <c r="D9" s="222"/>
      <c r="E9" s="222"/>
      <c r="F9" s="222"/>
    </row>
    <row r="10" spans="1:6" ht="40.5" customHeight="1">
      <c r="A10" s="225" t="s">
        <v>342</v>
      </c>
      <c r="B10" s="225"/>
      <c r="C10" s="225"/>
      <c r="D10" s="225"/>
      <c r="E10" s="225"/>
      <c r="F10" s="225"/>
    </row>
    <row r="11" spans="1:6" ht="81" customHeight="1">
      <c r="A11" s="226" t="s">
        <v>343</v>
      </c>
      <c r="B11" s="226"/>
      <c r="C11" s="226"/>
      <c r="D11" s="226"/>
      <c r="E11" s="226"/>
      <c r="F11" s="226"/>
    </row>
  </sheetData>
  <mergeCells count="8">
    <mergeCell ref="A10:F10"/>
    <mergeCell ref="A11:F11"/>
    <mergeCell ref="A3:F3"/>
    <mergeCell ref="A4:B4"/>
    <mergeCell ref="C5:E5"/>
    <mergeCell ref="A5:A6"/>
    <mergeCell ref="B5:B6"/>
    <mergeCell ref="F5:F6"/>
  </mergeCells>
  <phoneticPr fontId="17"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Right="0"/>
    <pageSetUpPr fitToPage="1"/>
  </sheetPr>
  <dimension ref="A1:X40"/>
  <sheetViews>
    <sheetView showZeros="0" topLeftCell="G1" workbookViewId="0">
      <pane ySplit="1" topLeftCell="A26" activePane="bottomLeft" state="frozen"/>
      <selection pane="bottomLeft"/>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67"/>
      <c r="C2" s="69"/>
      <c r="E2" s="70"/>
      <c r="F2" s="70"/>
      <c r="G2" s="70"/>
      <c r="H2" s="70"/>
      <c r="I2" s="45"/>
      <c r="J2" s="45"/>
      <c r="K2" s="45"/>
      <c r="L2" s="45"/>
      <c r="M2" s="45"/>
      <c r="N2" s="45"/>
      <c r="R2" s="45"/>
      <c r="V2" s="69"/>
      <c r="X2" s="3" t="s">
        <v>187</v>
      </c>
    </row>
    <row r="3" spans="1:24" ht="45.75" customHeight="1">
      <c r="A3" s="145" t="str">
        <f>"2025"&amp;"年部门基本支出预算表"</f>
        <v>2025年部门基本支出预算表</v>
      </c>
      <c r="B3" s="146"/>
      <c r="C3" s="145"/>
      <c r="D3" s="145"/>
      <c r="E3" s="145"/>
      <c r="F3" s="145"/>
      <c r="G3" s="145"/>
      <c r="H3" s="145"/>
      <c r="I3" s="145"/>
      <c r="J3" s="145"/>
      <c r="K3" s="145"/>
      <c r="L3" s="145"/>
      <c r="M3" s="145"/>
      <c r="N3" s="145"/>
      <c r="O3" s="146"/>
      <c r="P3" s="146"/>
      <c r="Q3" s="146"/>
      <c r="R3" s="145"/>
      <c r="S3" s="145"/>
      <c r="T3" s="145"/>
      <c r="U3" s="145"/>
      <c r="V3" s="145"/>
      <c r="W3" s="145"/>
      <c r="X3" s="145"/>
    </row>
    <row r="4" spans="1:24" ht="18.75" customHeight="1">
      <c r="A4" s="147" t="str">
        <f>"单位名称："&amp;"宜良县畜牧渔业科技推广服务中心"</f>
        <v>单位名称：宜良县畜牧渔业科技推广服务中心</v>
      </c>
      <c r="B4" s="148"/>
      <c r="C4" s="149"/>
      <c r="D4" s="149"/>
      <c r="E4" s="149"/>
      <c r="F4" s="149"/>
      <c r="G4" s="149"/>
      <c r="H4" s="149"/>
      <c r="I4" s="46"/>
      <c r="J4" s="46"/>
      <c r="K4" s="46"/>
      <c r="L4" s="46"/>
      <c r="M4" s="46"/>
      <c r="N4" s="46"/>
      <c r="O4" s="5"/>
      <c r="P4" s="5"/>
      <c r="Q4" s="5"/>
      <c r="R4" s="46"/>
      <c r="V4" s="69"/>
      <c r="X4" s="3" t="s">
        <v>1</v>
      </c>
    </row>
    <row r="5" spans="1:24" ht="18" customHeight="1">
      <c r="A5" s="159" t="s">
        <v>188</v>
      </c>
      <c r="B5" s="159" t="s">
        <v>189</v>
      </c>
      <c r="C5" s="159" t="s">
        <v>190</v>
      </c>
      <c r="D5" s="159" t="s">
        <v>191</v>
      </c>
      <c r="E5" s="159" t="s">
        <v>192</v>
      </c>
      <c r="F5" s="159" t="s">
        <v>193</v>
      </c>
      <c r="G5" s="159" t="s">
        <v>194</v>
      </c>
      <c r="H5" s="159" t="s">
        <v>195</v>
      </c>
      <c r="I5" s="126" t="s">
        <v>196</v>
      </c>
      <c r="J5" s="150" t="s">
        <v>196</v>
      </c>
      <c r="K5" s="150"/>
      <c r="L5" s="150"/>
      <c r="M5" s="150"/>
      <c r="N5" s="150"/>
      <c r="O5" s="127"/>
      <c r="P5" s="127"/>
      <c r="Q5" s="127"/>
      <c r="R5" s="151" t="s">
        <v>61</v>
      </c>
      <c r="S5" s="150" t="s">
        <v>62</v>
      </c>
      <c r="T5" s="150"/>
      <c r="U5" s="150"/>
      <c r="V5" s="150"/>
      <c r="W5" s="150"/>
      <c r="X5" s="152"/>
    </row>
    <row r="6" spans="1:24" ht="18" customHeight="1">
      <c r="A6" s="160"/>
      <c r="B6" s="161"/>
      <c r="C6" s="163"/>
      <c r="D6" s="160"/>
      <c r="E6" s="160"/>
      <c r="F6" s="160"/>
      <c r="G6" s="160"/>
      <c r="H6" s="160"/>
      <c r="I6" s="131" t="s">
        <v>197</v>
      </c>
      <c r="J6" s="126" t="s">
        <v>58</v>
      </c>
      <c r="K6" s="150"/>
      <c r="L6" s="150"/>
      <c r="M6" s="150"/>
      <c r="N6" s="152"/>
      <c r="O6" s="153" t="s">
        <v>198</v>
      </c>
      <c r="P6" s="127"/>
      <c r="Q6" s="128"/>
      <c r="R6" s="159" t="s">
        <v>61</v>
      </c>
      <c r="S6" s="126" t="s">
        <v>62</v>
      </c>
      <c r="T6" s="151" t="s">
        <v>64</v>
      </c>
      <c r="U6" s="150" t="s">
        <v>62</v>
      </c>
      <c r="V6" s="151" t="s">
        <v>66</v>
      </c>
      <c r="W6" s="151" t="s">
        <v>67</v>
      </c>
      <c r="X6" s="154" t="s">
        <v>68</v>
      </c>
    </row>
    <row r="7" spans="1:24" ht="19.5" customHeight="1">
      <c r="A7" s="161"/>
      <c r="B7" s="161"/>
      <c r="C7" s="161"/>
      <c r="D7" s="161"/>
      <c r="E7" s="161"/>
      <c r="F7" s="161"/>
      <c r="G7" s="161"/>
      <c r="H7" s="161"/>
      <c r="I7" s="161"/>
      <c r="J7" s="164" t="s">
        <v>199</v>
      </c>
      <c r="K7" s="159" t="s">
        <v>200</v>
      </c>
      <c r="L7" s="159" t="s">
        <v>201</v>
      </c>
      <c r="M7" s="159" t="s">
        <v>202</v>
      </c>
      <c r="N7" s="159" t="s">
        <v>203</v>
      </c>
      <c r="O7" s="159" t="s">
        <v>58</v>
      </c>
      <c r="P7" s="159" t="s">
        <v>59</v>
      </c>
      <c r="Q7" s="159" t="s">
        <v>60</v>
      </c>
      <c r="R7" s="161"/>
      <c r="S7" s="159" t="s">
        <v>57</v>
      </c>
      <c r="T7" s="159" t="s">
        <v>64</v>
      </c>
      <c r="U7" s="159" t="s">
        <v>204</v>
      </c>
      <c r="V7" s="159" t="s">
        <v>66</v>
      </c>
      <c r="W7" s="159" t="s">
        <v>67</v>
      </c>
      <c r="X7" s="159" t="s">
        <v>68</v>
      </c>
    </row>
    <row r="8" spans="1:24" ht="37.5" customHeight="1">
      <c r="A8" s="162"/>
      <c r="B8" s="132"/>
      <c r="C8" s="162"/>
      <c r="D8" s="162"/>
      <c r="E8" s="162"/>
      <c r="F8" s="162"/>
      <c r="G8" s="162"/>
      <c r="H8" s="162"/>
      <c r="I8" s="162"/>
      <c r="J8" s="165" t="s">
        <v>57</v>
      </c>
      <c r="K8" s="166" t="s">
        <v>205</v>
      </c>
      <c r="L8" s="166" t="s">
        <v>201</v>
      </c>
      <c r="M8" s="166" t="s">
        <v>202</v>
      </c>
      <c r="N8" s="166" t="s">
        <v>203</v>
      </c>
      <c r="O8" s="166" t="s">
        <v>201</v>
      </c>
      <c r="P8" s="166" t="s">
        <v>202</v>
      </c>
      <c r="Q8" s="166" t="s">
        <v>203</v>
      </c>
      <c r="R8" s="166" t="s">
        <v>61</v>
      </c>
      <c r="S8" s="166" t="s">
        <v>57</v>
      </c>
      <c r="T8" s="166" t="s">
        <v>64</v>
      </c>
      <c r="U8" s="166" t="s">
        <v>204</v>
      </c>
      <c r="V8" s="166" t="s">
        <v>66</v>
      </c>
      <c r="W8" s="166" t="s">
        <v>67</v>
      </c>
      <c r="X8" s="166" t="s">
        <v>68</v>
      </c>
    </row>
    <row r="9" spans="1:24" ht="14.25" customHeight="1">
      <c r="A9" s="19">
        <v>1</v>
      </c>
      <c r="B9" s="19">
        <v>2</v>
      </c>
      <c r="C9" s="19">
        <v>3</v>
      </c>
      <c r="D9" s="19">
        <v>4</v>
      </c>
      <c r="E9" s="19">
        <v>5</v>
      </c>
      <c r="F9" s="19">
        <v>6</v>
      </c>
      <c r="G9" s="19">
        <v>7</v>
      </c>
      <c r="H9" s="19">
        <v>8</v>
      </c>
      <c r="I9" s="19">
        <v>9</v>
      </c>
      <c r="J9" s="19">
        <v>10</v>
      </c>
      <c r="K9" s="19">
        <v>11</v>
      </c>
      <c r="L9" s="19">
        <v>12</v>
      </c>
      <c r="M9" s="19">
        <v>13</v>
      </c>
      <c r="N9" s="19">
        <v>14</v>
      </c>
      <c r="O9" s="19">
        <v>15</v>
      </c>
      <c r="P9" s="19">
        <v>16</v>
      </c>
      <c r="Q9" s="19">
        <v>17</v>
      </c>
      <c r="R9" s="19">
        <v>18</v>
      </c>
      <c r="S9" s="19">
        <v>19</v>
      </c>
      <c r="T9" s="19">
        <v>20</v>
      </c>
      <c r="U9" s="19">
        <v>21</v>
      </c>
      <c r="V9" s="19">
        <v>22</v>
      </c>
      <c r="W9" s="19">
        <v>23</v>
      </c>
      <c r="X9" s="19">
        <v>24</v>
      </c>
    </row>
    <row r="10" spans="1:24" ht="20.25" customHeight="1">
      <c r="A10" s="71" t="s">
        <v>206</v>
      </c>
      <c r="B10" s="71" t="s">
        <v>70</v>
      </c>
      <c r="C10" s="71" t="s">
        <v>207</v>
      </c>
      <c r="D10" s="71" t="s">
        <v>208</v>
      </c>
      <c r="E10" s="71" t="s">
        <v>105</v>
      </c>
      <c r="F10" s="71" t="s">
        <v>106</v>
      </c>
      <c r="G10" s="71" t="s">
        <v>209</v>
      </c>
      <c r="H10" s="71" t="s">
        <v>210</v>
      </c>
      <c r="I10" s="43">
        <v>662020.65</v>
      </c>
      <c r="J10" s="43">
        <v>662020.65</v>
      </c>
      <c r="K10" s="43"/>
      <c r="L10" s="43"/>
      <c r="M10" s="43">
        <v>662020.65</v>
      </c>
      <c r="N10" s="43"/>
      <c r="O10" s="43"/>
      <c r="P10" s="43"/>
      <c r="Q10" s="43"/>
      <c r="R10" s="43"/>
      <c r="S10" s="43"/>
      <c r="T10" s="43"/>
      <c r="U10" s="43"/>
      <c r="V10" s="43"/>
      <c r="W10" s="43"/>
      <c r="X10" s="43"/>
    </row>
    <row r="11" spans="1:24" ht="20.25" customHeight="1">
      <c r="A11" s="71" t="s">
        <v>206</v>
      </c>
      <c r="B11" s="71" t="s">
        <v>70</v>
      </c>
      <c r="C11" s="71" t="s">
        <v>207</v>
      </c>
      <c r="D11" s="71" t="s">
        <v>208</v>
      </c>
      <c r="E11" s="71" t="s">
        <v>107</v>
      </c>
      <c r="F11" s="71" t="s">
        <v>108</v>
      </c>
      <c r="G11" s="71" t="s">
        <v>211</v>
      </c>
      <c r="H11" s="71" t="s">
        <v>212</v>
      </c>
      <c r="I11" s="43">
        <v>120000</v>
      </c>
      <c r="J11" s="43">
        <v>120000</v>
      </c>
      <c r="K11" s="72"/>
      <c r="L11" s="72"/>
      <c r="M11" s="43">
        <v>120000</v>
      </c>
      <c r="N11" s="72"/>
      <c r="O11" s="43"/>
      <c r="P11" s="43"/>
      <c r="Q11" s="43"/>
      <c r="R11" s="43"/>
      <c r="S11" s="43"/>
      <c r="T11" s="43"/>
      <c r="U11" s="43"/>
      <c r="V11" s="43"/>
      <c r="W11" s="43"/>
      <c r="X11" s="43"/>
    </row>
    <row r="12" spans="1:24" ht="20.25" customHeight="1">
      <c r="A12" s="71" t="s">
        <v>206</v>
      </c>
      <c r="B12" s="71" t="s">
        <v>70</v>
      </c>
      <c r="C12" s="71" t="s">
        <v>207</v>
      </c>
      <c r="D12" s="71" t="s">
        <v>208</v>
      </c>
      <c r="E12" s="71" t="s">
        <v>117</v>
      </c>
      <c r="F12" s="71" t="s">
        <v>118</v>
      </c>
      <c r="G12" s="71" t="s">
        <v>213</v>
      </c>
      <c r="H12" s="71" t="s">
        <v>214</v>
      </c>
      <c r="I12" s="43">
        <v>3619</v>
      </c>
      <c r="J12" s="43">
        <v>3619</v>
      </c>
      <c r="K12" s="72"/>
      <c r="L12" s="72"/>
      <c r="M12" s="43">
        <v>3619</v>
      </c>
      <c r="N12" s="72"/>
      <c r="O12" s="43"/>
      <c r="P12" s="43"/>
      <c r="Q12" s="43"/>
      <c r="R12" s="43"/>
      <c r="S12" s="43"/>
      <c r="T12" s="43"/>
      <c r="U12" s="43"/>
      <c r="V12" s="43"/>
      <c r="W12" s="43"/>
      <c r="X12" s="43"/>
    </row>
    <row r="13" spans="1:24" ht="20.25" customHeight="1">
      <c r="A13" s="71" t="s">
        <v>206</v>
      </c>
      <c r="B13" s="71" t="s">
        <v>70</v>
      </c>
      <c r="C13" s="71" t="s">
        <v>207</v>
      </c>
      <c r="D13" s="71" t="s">
        <v>208</v>
      </c>
      <c r="E13" s="71" t="s">
        <v>119</v>
      </c>
      <c r="F13" s="71" t="s">
        <v>120</v>
      </c>
      <c r="G13" s="71" t="s">
        <v>213</v>
      </c>
      <c r="H13" s="71" t="s">
        <v>214</v>
      </c>
      <c r="I13" s="43">
        <v>326872.69</v>
      </c>
      <c r="J13" s="43">
        <v>326872.69</v>
      </c>
      <c r="K13" s="72"/>
      <c r="L13" s="72"/>
      <c r="M13" s="43">
        <v>326872.69</v>
      </c>
      <c r="N13" s="72"/>
      <c r="O13" s="43"/>
      <c r="P13" s="43"/>
      <c r="Q13" s="43"/>
      <c r="R13" s="43"/>
      <c r="S13" s="43"/>
      <c r="T13" s="43"/>
      <c r="U13" s="43"/>
      <c r="V13" s="43"/>
      <c r="W13" s="43"/>
      <c r="X13" s="43"/>
    </row>
    <row r="14" spans="1:24" ht="20.25" customHeight="1">
      <c r="A14" s="71" t="s">
        <v>206</v>
      </c>
      <c r="B14" s="71" t="s">
        <v>70</v>
      </c>
      <c r="C14" s="71" t="s">
        <v>207</v>
      </c>
      <c r="D14" s="71" t="s">
        <v>208</v>
      </c>
      <c r="E14" s="71" t="s">
        <v>119</v>
      </c>
      <c r="F14" s="71" t="s">
        <v>120</v>
      </c>
      <c r="G14" s="71" t="s">
        <v>213</v>
      </c>
      <c r="H14" s="71" t="s">
        <v>214</v>
      </c>
      <c r="I14" s="43">
        <v>20163</v>
      </c>
      <c r="J14" s="43">
        <v>20163</v>
      </c>
      <c r="K14" s="72"/>
      <c r="L14" s="72"/>
      <c r="M14" s="43">
        <v>20163</v>
      </c>
      <c r="N14" s="72"/>
      <c r="O14" s="43"/>
      <c r="P14" s="43"/>
      <c r="Q14" s="43"/>
      <c r="R14" s="43"/>
      <c r="S14" s="43"/>
      <c r="T14" s="43"/>
      <c r="U14" s="43"/>
      <c r="V14" s="43"/>
      <c r="W14" s="43"/>
      <c r="X14" s="43"/>
    </row>
    <row r="15" spans="1:24" ht="20.25" customHeight="1">
      <c r="A15" s="71" t="s">
        <v>206</v>
      </c>
      <c r="B15" s="71" t="s">
        <v>70</v>
      </c>
      <c r="C15" s="71" t="s">
        <v>207</v>
      </c>
      <c r="D15" s="71" t="s">
        <v>208</v>
      </c>
      <c r="E15" s="71" t="s">
        <v>119</v>
      </c>
      <c r="F15" s="71" t="s">
        <v>120</v>
      </c>
      <c r="G15" s="71" t="s">
        <v>213</v>
      </c>
      <c r="H15" s="71" t="s">
        <v>214</v>
      </c>
      <c r="I15" s="43">
        <v>21197</v>
      </c>
      <c r="J15" s="43">
        <v>21197</v>
      </c>
      <c r="K15" s="72"/>
      <c r="L15" s="72"/>
      <c r="M15" s="43">
        <v>21197</v>
      </c>
      <c r="N15" s="72"/>
      <c r="O15" s="43"/>
      <c r="P15" s="43"/>
      <c r="Q15" s="43"/>
      <c r="R15" s="43"/>
      <c r="S15" s="43"/>
      <c r="T15" s="43"/>
      <c r="U15" s="43"/>
      <c r="V15" s="43"/>
      <c r="W15" s="43"/>
      <c r="X15" s="43"/>
    </row>
    <row r="16" spans="1:24" ht="20.25" customHeight="1">
      <c r="A16" s="71" t="s">
        <v>206</v>
      </c>
      <c r="B16" s="71" t="s">
        <v>70</v>
      </c>
      <c r="C16" s="71" t="s">
        <v>207</v>
      </c>
      <c r="D16" s="71" t="s">
        <v>208</v>
      </c>
      <c r="E16" s="71" t="s">
        <v>121</v>
      </c>
      <c r="F16" s="71" t="s">
        <v>122</v>
      </c>
      <c r="G16" s="71" t="s">
        <v>215</v>
      </c>
      <c r="H16" s="71" t="s">
        <v>216</v>
      </c>
      <c r="I16" s="43">
        <v>206881.45</v>
      </c>
      <c r="J16" s="43">
        <v>206881.45</v>
      </c>
      <c r="K16" s="72"/>
      <c r="L16" s="72"/>
      <c r="M16" s="43">
        <v>206881.45</v>
      </c>
      <c r="N16" s="72"/>
      <c r="O16" s="43"/>
      <c r="P16" s="43"/>
      <c r="Q16" s="43"/>
      <c r="R16" s="43"/>
      <c r="S16" s="43"/>
      <c r="T16" s="43"/>
      <c r="U16" s="43"/>
      <c r="V16" s="43"/>
      <c r="W16" s="43"/>
      <c r="X16" s="43"/>
    </row>
    <row r="17" spans="1:24" ht="20.25" customHeight="1">
      <c r="A17" s="71" t="s">
        <v>206</v>
      </c>
      <c r="B17" s="71" t="s">
        <v>70</v>
      </c>
      <c r="C17" s="71" t="s">
        <v>207</v>
      </c>
      <c r="D17" s="71" t="s">
        <v>208</v>
      </c>
      <c r="E17" s="71" t="s">
        <v>121</v>
      </c>
      <c r="F17" s="71" t="s">
        <v>122</v>
      </c>
      <c r="G17" s="71" t="s">
        <v>215</v>
      </c>
      <c r="H17" s="71" t="s">
        <v>216</v>
      </c>
      <c r="I17" s="43">
        <v>187641.82</v>
      </c>
      <c r="J17" s="43">
        <v>187641.82</v>
      </c>
      <c r="K17" s="72"/>
      <c r="L17" s="72"/>
      <c r="M17" s="43">
        <v>187641.82</v>
      </c>
      <c r="N17" s="72"/>
      <c r="O17" s="43"/>
      <c r="P17" s="43"/>
      <c r="Q17" s="43"/>
      <c r="R17" s="43"/>
      <c r="S17" s="43"/>
      <c r="T17" s="43"/>
      <c r="U17" s="43"/>
      <c r="V17" s="43"/>
      <c r="W17" s="43"/>
      <c r="X17" s="43"/>
    </row>
    <row r="18" spans="1:24" ht="20.25" customHeight="1">
      <c r="A18" s="71" t="s">
        <v>206</v>
      </c>
      <c r="B18" s="71" t="s">
        <v>70</v>
      </c>
      <c r="C18" s="71" t="s">
        <v>207</v>
      </c>
      <c r="D18" s="71" t="s">
        <v>208</v>
      </c>
      <c r="E18" s="71" t="s">
        <v>123</v>
      </c>
      <c r="F18" s="71" t="s">
        <v>124</v>
      </c>
      <c r="G18" s="71" t="s">
        <v>217</v>
      </c>
      <c r="H18" s="71" t="s">
        <v>218</v>
      </c>
      <c r="I18" s="43">
        <v>18040</v>
      </c>
      <c r="J18" s="43">
        <v>18040</v>
      </c>
      <c r="K18" s="72"/>
      <c r="L18" s="72"/>
      <c r="M18" s="43">
        <v>18040</v>
      </c>
      <c r="N18" s="72"/>
      <c r="O18" s="43"/>
      <c r="P18" s="43"/>
      <c r="Q18" s="43"/>
      <c r="R18" s="43"/>
      <c r="S18" s="43"/>
      <c r="T18" s="43"/>
      <c r="U18" s="43"/>
      <c r="V18" s="43"/>
      <c r="W18" s="43"/>
      <c r="X18" s="43"/>
    </row>
    <row r="19" spans="1:24" ht="20.25" customHeight="1">
      <c r="A19" s="71" t="s">
        <v>206</v>
      </c>
      <c r="B19" s="71" t="s">
        <v>70</v>
      </c>
      <c r="C19" s="71" t="s">
        <v>207</v>
      </c>
      <c r="D19" s="71" t="s">
        <v>208</v>
      </c>
      <c r="E19" s="71" t="s">
        <v>129</v>
      </c>
      <c r="F19" s="71" t="s">
        <v>130</v>
      </c>
      <c r="G19" s="71" t="s">
        <v>217</v>
      </c>
      <c r="H19" s="71" t="s">
        <v>218</v>
      </c>
      <c r="I19" s="43">
        <v>30750</v>
      </c>
      <c r="J19" s="43">
        <v>30750</v>
      </c>
      <c r="K19" s="72"/>
      <c r="L19" s="72"/>
      <c r="M19" s="43">
        <v>30750</v>
      </c>
      <c r="N19" s="72"/>
      <c r="O19" s="43"/>
      <c r="P19" s="43"/>
      <c r="Q19" s="43"/>
      <c r="R19" s="43"/>
      <c r="S19" s="43"/>
      <c r="T19" s="43"/>
      <c r="U19" s="43"/>
      <c r="V19" s="43"/>
      <c r="W19" s="43"/>
      <c r="X19" s="43"/>
    </row>
    <row r="20" spans="1:24" ht="20.25" customHeight="1">
      <c r="A20" s="71" t="s">
        <v>206</v>
      </c>
      <c r="B20" s="71" t="s">
        <v>70</v>
      </c>
      <c r="C20" s="71" t="s">
        <v>219</v>
      </c>
      <c r="D20" s="71" t="s">
        <v>140</v>
      </c>
      <c r="E20" s="71" t="s">
        <v>139</v>
      </c>
      <c r="F20" s="71" t="s">
        <v>140</v>
      </c>
      <c r="G20" s="71" t="s">
        <v>220</v>
      </c>
      <c r="H20" s="71" t="s">
        <v>140</v>
      </c>
      <c r="I20" s="43">
        <v>496504</v>
      </c>
      <c r="J20" s="43">
        <v>496504</v>
      </c>
      <c r="K20" s="72"/>
      <c r="L20" s="72"/>
      <c r="M20" s="43">
        <v>496504</v>
      </c>
      <c r="N20" s="72"/>
      <c r="O20" s="43"/>
      <c r="P20" s="43"/>
      <c r="Q20" s="43"/>
      <c r="R20" s="43"/>
      <c r="S20" s="43"/>
      <c r="T20" s="43"/>
      <c r="U20" s="43"/>
      <c r="V20" s="43"/>
      <c r="W20" s="43"/>
      <c r="X20" s="43"/>
    </row>
    <row r="21" spans="1:24" ht="20.25" customHeight="1">
      <c r="A21" s="71" t="s">
        <v>206</v>
      </c>
      <c r="B21" s="71" t="s">
        <v>70</v>
      </c>
      <c r="C21" s="71" t="s">
        <v>221</v>
      </c>
      <c r="D21" s="71" t="s">
        <v>222</v>
      </c>
      <c r="E21" s="71" t="s">
        <v>129</v>
      </c>
      <c r="F21" s="71" t="s">
        <v>130</v>
      </c>
      <c r="G21" s="71" t="s">
        <v>223</v>
      </c>
      <c r="H21" s="71" t="s">
        <v>224</v>
      </c>
      <c r="I21" s="43">
        <v>1844124</v>
      </c>
      <c r="J21" s="43">
        <v>1844124</v>
      </c>
      <c r="K21" s="72"/>
      <c r="L21" s="72"/>
      <c r="M21" s="43">
        <v>1844124</v>
      </c>
      <c r="N21" s="72"/>
      <c r="O21" s="43"/>
      <c r="P21" s="43"/>
      <c r="Q21" s="43"/>
      <c r="R21" s="43"/>
      <c r="S21" s="43"/>
      <c r="T21" s="43"/>
      <c r="U21" s="43"/>
      <c r="V21" s="43"/>
      <c r="W21" s="43"/>
      <c r="X21" s="43"/>
    </row>
    <row r="22" spans="1:24" ht="20.25" customHeight="1">
      <c r="A22" s="71" t="s">
        <v>206</v>
      </c>
      <c r="B22" s="71" t="s">
        <v>70</v>
      </c>
      <c r="C22" s="71" t="s">
        <v>221</v>
      </c>
      <c r="D22" s="71" t="s">
        <v>222</v>
      </c>
      <c r="E22" s="71" t="s">
        <v>129</v>
      </c>
      <c r="F22" s="71" t="s">
        <v>130</v>
      </c>
      <c r="G22" s="71" t="s">
        <v>225</v>
      </c>
      <c r="H22" s="71" t="s">
        <v>226</v>
      </c>
      <c r="I22" s="43">
        <v>174516</v>
      </c>
      <c r="J22" s="43">
        <v>174516</v>
      </c>
      <c r="K22" s="72"/>
      <c r="L22" s="72"/>
      <c r="M22" s="43">
        <v>174516</v>
      </c>
      <c r="N22" s="72"/>
      <c r="O22" s="43"/>
      <c r="P22" s="43"/>
      <c r="Q22" s="43"/>
      <c r="R22" s="43"/>
      <c r="S22" s="43"/>
      <c r="T22" s="43"/>
      <c r="U22" s="43"/>
      <c r="V22" s="43"/>
      <c r="W22" s="43"/>
      <c r="X22" s="43"/>
    </row>
    <row r="23" spans="1:24" ht="20.25" customHeight="1">
      <c r="A23" s="71" t="s">
        <v>206</v>
      </c>
      <c r="B23" s="71" t="s">
        <v>70</v>
      </c>
      <c r="C23" s="71" t="s">
        <v>221</v>
      </c>
      <c r="D23" s="71" t="s">
        <v>222</v>
      </c>
      <c r="E23" s="71" t="s">
        <v>129</v>
      </c>
      <c r="F23" s="71" t="s">
        <v>130</v>
      </c>
      <c r="G23" s="71" t="s">
        <v>227</v>
      </c>
      <c r="H23" s="71" t="s">
        <v>228</v>
      </c>
      <c r="I23" s="43">
        <v>153677</v>
      </c>
      <c r="J23" s="43">
        <v>153677</v>
      </c>
      <c r="K23" s="72"/>
      <c r="L23" s="72"/>
      <c r="M23" s="43">
        <v>153677</v>
      </c>
      <c r="N23" s="72"/>
      <c r="O23" s="43"/>
      <c r="P23" s="43"/>
      <c r="Q23" s="43"/>
      <c r="R23" s="43"/>
      <c r="S23" s="43"/>
      <c r="T23" s="43"/>
      <c r="U23" s="43"/>
      <c r="V23" s="43"/>
      <c r="W23" s="43"/>
      <c r="X23" s="43"/>
    </row>
    <row r="24" spans="1:24" ht="20.25" customHeight="1">
      <c r="A24" s="71" t="s">
        <v>206</v>
      </c>
      <c r="B24" s="71" t="s">
        <v>70</v>
      </c>
      <c r="C24" s="71" t="s">
        <v>221</v>
      </c>
      <c r="D24" s="71" t="s">
        <v>222</v>
      </c>
      <c r="E24" s="71" t="s">
        <v>129</v>
      </c>
      <c r="F24" s="71" t="s">
        <v>130</v>
      </c>
      <c r="G24" s="71" t="s">
        <v>229</v>
      </c>
      <c r="H24" s="71" t="s">
        <v>230</v>
      </c>
      <c r="I24" s="43">
        <v>767760</v>
      </c>
      <c r="J24" s="43">
        <v>767760</v>
      </c>
      <c r="K24" s="72"/>
      <c r="L24" s="72"/>
      <c r="M24" s="43">
        <v>767760</v>
      </c>
      <c r="N24" s="72"/>
      <c r="O24" s="43"/>
      <c r="P24" s="43"/>
      <c r="Q24" s="43"/>
      <c r="R24" s="43"/>
      <c r="S24" s="43"/>
      <c r="T24" s="43"/>
      <c r="U24" s="43"/>
      <c r="V24" s="43"/>
      <c r="W24" s="43"/>
      <c r="X24" s="43"/>
    </row>
    <row r="25" spans="1:24" ht="20.25" customHeight="1">
      <c r="A25" s="71" t="s">
        <v>206</v>
      </c>
      <c r="B25" s="71" t="s">
        <v>70</v>
      </c>
      <c r="C25" s="71" t="s">
        <v>221</v>
      </c>
      <c r="D25" s="71" t="s">
        <v>222</v>
      </c>
      <c r="E25" s="71" t="s">
        <v>129</v>
      </c>
      <c r="F25" s="71" t="s">
        <v>130</v>
      </c>
      <c r="G25" s="71" t="s">
        <v>229</v>
      </c>
      <c r="H25" s="71" t="s">
        <v>230</v>
      </c>
      <c r="I25" s="43">
        <v>415620</v>
      </c>
      <c r="J25" s="43">
        <v>415620</v>
      </c>
      <c r="K25" s="72"/>
      <c r="L25" s="72"/>
      <c r="M25" s="43">
        <v>415620</v>
      </c>
      <c r="N25" s="72"/>
      <c r="O25" s="43"/>
      <c r="P25" s="43"/>
      <c r="Q25" s="43"/>
      <c r="R25" s="43"/>
      <c r="S25" s="43"/>
      <c r="T25" s="43"/>
      <c r="U25" s="43"/>
      <c r="V25" s="43"/>
      <c r="W25" s="43"/>
      <c r="X25" s="43"/>
    </row>
    <row r="26" spans="1:24" ht="20.25" customHeight="1">
      <c r="A26" s="71" t="s">
        <v>206</v>
      </c>
      <c r="B26" s="71" t="s">
        <v>70</v>
      </c>
      <c r="C26" s="71" t="s">
        <v>221</v>
      </c>
      <c r="D26" s="71" t="s">
        <v>222</v>
      </c>
      <c r="E26" s="71" t="s">
        <v>129</v>
      </c>
      <c r="F26" s="71" t="s">
        <v>130</v>
      </c>
      <c r="G26" s="71" t="s">
        <v>229</v>
      </c>
      <c r="H26" s="71" t="s">
        <v>230</v>
      </c>
      <c r="I26" s="43">
        <v>344400</v>
      </c>
      <c r="J26" s="43">
        <v>344400</v>
      </c>
      <c r="K26" s="72"/>
      <c r="L26" s="72"/>
      <c r="M26" s="43">
        <v>344400</v>
      </c>
      <c r="N26" s="72"/>
      <c r="O26" s="43"/>
      <c r="P26" s="43"/>
      <c r="Q26" s="43"/>
      <c r="R26" s="43"/>
      <c r="S26" s="43"/>
      <c r="T26" s="43"/>
      <c r="U26" s="43"/>
      <c r="V26" s="43"/>
      <c r="W26" s="43"/>
      <c r="X26" s="43"/>
    </row>
    <row r="27" spans="1:24" ht="20.25" customHeight="1">
      <c r="A27" s="71" t="s">
        <v>206</v>
      </c>
      <c r="B27" s="71" t="s">
        <v>70</v>
      </c>
      <c r="C27" s="71" t="s">
        <v>221</v>
      </c>
      <c r="D27" s="71" t="s">
        <v>222</v>
      </c>
      <c r="E27" s="71" t="s">
        <v>129</v>
      </c>
      <c r="F27" s="71" t="s">
        <v>130</v>
      </c>
      <c r="G27" s="71" t="s">
        <v>229</v>
      </c>
      <c r="H27" s="71" t="s">
        <v>230</v>
      </c>
      <c r="I27" s="43">
        <v>825012</v>
      </c>
      <c r="J27" s="43">
        <v>825012</v>
      </c>
      <c r="K27" s="72"/>
      <c r="L27" s="72"/>
      <c r="M27" s="43">
        <v>825012</v>
      </c>
      <c r="N27" s="72"/>
      <c r="O27" s="43"/>
      <c r="P27" s="43"/>
      <c r="Q27" s="43"/>
      <c r="R27" s="43"/>
      <c r="S27" s="43"/>
      <c r="T27" s="43"/>
      <c r="U27" s="43"/>
      <c r="V27" s="43"/>
      <c r="W27" s="43"/>
      <c r="X27" s="43"/>
    </row>
    <row r="28" spans="1:24" ht="20.25" customHeight="1">
      <c r="A28" s="71" t="s">
        <v>206</v>
      </c>
      <c r="B28" s="71" t="s">
        <v>70</v>
      </c>
      <c r="C28" s="71" t="s">
        <v>231</v>
      </c>
      <c r="D28" s="71" t="s">
        <v>232</v>
      </c>
      <c r="E28" s="71" t="s">
        <v>111</v>
      </c>
      <c r="F28" s="71" t="s">
        <v>112</v>
      </c>
      <c r="G28" s="71" t="s">
        <v>233</v>
      </c>
      <c r="H28" s="71" t="s">
        <v>234</v>
      </c>
      <c r="I28" s="43">
        <v>13524</v>
      </c>
      <c r="J28" s="43">
        <v>13524</v>
      </c>
      <c r="K28" s="72"/>
      <c r="L28" s="72"/>
      <c r="M28" s="43">
        <v>13524</v>
      </c>
      <c r="N28" s="72"/>
      <c r="O28" s="43"/>
      <c r="P28" s="43"/>
      <c r="Q28" s="43"/>
      <c r="R28" s="43"/>
      <c r="S28" s="43"/>
      <c r="T28" s="43"/>
      <c r="U28" s="43"/>
      <c r="V28" s="43"/>
      <c r="W28" s="43"/>
      <c r="X28" s="43"/>
    </row>
    <row r="29" spans="1:24" ht="20.25" customHeight="1">
      <c r="A29" s="71" t="s">
        <v>206</v>
      </c>
      <c r="B29" s="71" t="s">
        <v>70</v>
      </c>
      <c r="C29" s="71" t="s">
        <v>235</v>
      </c>
      <c r="D29" s="71" t="s">
        <v>236</v>
      </c>
      <c r="E29" s="71" t="s">
        <v>129</v>
      </c>
      <c r="F29" s="71" t="s">
        <v>130</v>
      </c>
      <c r="G29" s="71" t="s">
        <v>237</v>
      </c>
      <c r="H29" s="71" t="s">
        <v>236</v>
      </c>
      <c r="I29" s="43">
        <v>7380</v>
      </c>
      <c r="J29" s="43">
        <v>7380</v>
      </c>
      <c r="K29" s="72"/>
      <c r="L29" s="72"/>
      <c r="M29" s="43">
        <v>7380</v>
      </c>
      <c r="N29" s="72"/>
      <c r="O29" s="43"/>
      <c r="P29" s="43"/>
      <c r="Q29" s="43"/>
      <c r="R29" s="43"/>
      <c r="S29" s="43"/>
      <c r="T29" s="43"/>
      <c r="U29" s="43"/>
      <c r="V29" s="43"/>
      <c r="W29" s="43"/>
      <c r="X29" s="43"/>
    </row>
    <row r="30" spans="1:24" ht="20.25" customHeight="1">
      <c r="A30" s="71" t="s">
        <v>206</v>
      </c>
      <c r="B30" s="71" t="s">
        <v>70</v>
      </c>
      <c r="C30" s="71" t="s">
        <v>238</v>
      </c>
      <c r="D30" s="71" t="s">
        <v>239</v>
      </c>
      <c r="E30" s="71" t="s">
        <v>101</v>
      </c>
      <c r="F30" s="71" t="s">
        <v>102</v>
      </c>
      <c r="G30" s="71" t="s">
        <v>240</v>
      </c>
      <c r="H30" s="71" t="s">
        <v>241</v>
      </c>
      <c r="I30" s="43">
        <v>100800</v>
      </c>
      <c r="J30" s="43">
        <v>100800</v>
      </c>
      <c r="K30" s="72"/>
      <c r="L30" s="72"/>
      <c r="M30" s="43">
        <v>100800</v>
      </c>
      <c r="N30" s="72"/>
      <c r="O30" s="43"/>
      <c r="P30" s="43"/>
      <c r="Q30" s="43"/>
      <c r="R30" s="43"/>
      <c r="S30" s="43"/>
      <c r="T30" s="43"/>
      <c r="U30" s="43"/>
      <c r="V30" s="43"/>
      <c r="W30" s="43"/>
      <c r="X30" s="43"/>
    </row>
    <row r="31" spans="1:24" ht="20.25" customHeight="1">
      <c r="A31" s="71" t="s">
        <v>206</v>
      </c>
      <c r="B31" s="71" t="s">
        <v>70</v>
      </c>
      <c r="C31" s="71" t="s">
        <v>238</v>
      </c>
      <c r="D31" s="71" t="s">
        <v>239</v>
      </c>
      <c r="E31" s="71" t="s">
        <v>103</v>
      </c>
      <c r="F31" s="71" t="s">
        <v>104</v>
      </c>
      <c r="G31" s="71" t="s">
        <v>240</v>
      </c>
      <c r="H31" s="71" t="s">
        <v>241</v>
      </c>
      <c r="I31" s="43">
        <v>561600</v>
      </c>
      <c r="J31" s="43">
        <v>561600</v>
      </c>
      <c r="K31" s="72"/>
      <c r="L31" s="72"/>
      <c r="M31" s="43">
        <v>561600</v>
      </c>
      <c r="N31" s="72"/>
      <c r="O31" s="43"/>
      <c r="P31" s="43"/>
      <c r="Q31" s="43"/>
      <c r="R31" s="43"/>
      <c r="S31" s="43"/>
      <c r="T31" s="43"/>
      <c r="U31" s="43"/>
      <c r="V31" s="43"/>
      <c r="W31" s="43"/>
      <c r="X31" s="43"/>
    </row>
    <row r="32" spans="1:24" ht="20.25" customHeight="1">
      <c r="A32" s="71" t="s">
        <v>206</v>
      </c>
      <c r="B32" s="71" t="s">
        <v>70</v>
      </c>
      <c r="C32" s="71" t="s">
        <v>242</v>
      </c>
      <c r="D32" s="71" t="s">
        <v>184</v>
      </c>
      <c r="E32" s="71" t="s">
        <v>129</v>
      </c>
      <c r="F32" s="71" t="s">
        <v>130</v>
      </c>
      <c r="G32" s="71" t="s">
        <v>243</v>
      </c>
      <c r="H32" s="71" t="s">
        <v>184</v>
      </c>
      <c r="I32" s="43">
        <v>13120</v>
      </c>
      <c r="J32" s="43">
        <v>13120</v>
      </c>
      <c r="K32" s="72"/>
      <c r="L32" s="72"/>
      <c r="M32" s="43">
        <v>13120</v>
      </c>
      <c r="N32" s="72"/>
      <c r="O32" s="43"/>
      <c r="P32" s="43"/>
      <c r="Q32" s="43"/>
      <c r="R32" s="43"/>
      <c r="S32" s="43"/>
      <c r="T32" s="43"/>
      <c r="U32" s="43"/>
      <c r="V32" s="43"/>
      <c r="W32" s="43"/>
      <c r="X32" s="43"/>
    </row>
    <row r="33" spans="1:24" ht="20.25" customHeight="1">
      <c r="A33" s="71" t="s">
        <v>206</v>
      </c>
      <c r="B33" s="71" t="s">
        <v>70</v>
      </c>
      <c r="C33" s="71" t="s">
        <v>244</v>
      </c>
      <c r="D33" s="71" t="s">
        <v>245</v>
      </c>
      <c r="E33" s="71" t="s">
        <v>129</v>
      </c>
      <c r="F33" s="71" t="s">
        <v>130</v>
      </c>
      <c r="G33" s="71" t="s">
        <v>246</v>
      </c>
      <c r="H33" s="71" t="s">
        <v>247</v>
      </c>
      <c r="I33" s="43">
        <v>43000</v>
      </c>
      <c r="J33" s="43">
        <v>43000</v>
      </c>
      <c r="K33" s="72"/>
      <c r="L33" s="72"/>
      <c r="M33" s="43">
        <v>43000</v>
      </c>
      <c r="N33" s="72"/>
      <c r="O33" s="43"/>
      <c r="P33" s="43"/>
      <c r="Q33" s="43"/>
      <c r="R33" s="43"/>
      <c r="S33" s="43"/>
      <c r="T33" s="43"/>
      <c r="U33" s="43"/>
      <c r="V33" s="43"/>
      <c r="W33" s="43"/>
      <c r="X33" s="43"/>
    </row>
    <row r="34" spans="1:24" ht="20.25" customHeight="1">
      <c r="A34" s="71" t="s">
        <v>206</v>
      </c>
      <c r="B34" s="71" t="s">
        <v>70</v>
      </c>
      <c r="C34" s="71" t="s">
        <v>244</v>
      </c>
      <c r="D34" s="71" t="s">
        <v>245</v>
      </c>
      <c r="E34" s="71" t="s">
        <v>129</v>
      </c>
      <c r="F34" s="71" t="s">
        <v>130</v>
      </c>
      <c r="G34" s="71" t="s">
        <v>248</v>
      </c>
      <c r="H34" s="71" t="s">
        <v>249</v>
      </c>
      <c r="I34" s="43">
        <v>8400</v>
      </c>
      <c r="J34" s="43">
        <v>8400</v>
      </c>
      <c r="K34" s="72"/>
      <c r="L34" s="72"/>
      <c r="M34" s="43">
        <v>8400</v>
      </c>
      <c r="N34" s="72"/>
      <c r="O34" s="43"/>
      <c r="P34" s="43"/>
      <c r="Q34" s="43"/>
      <c r="R34" s="43"/>
      <c r="S34" s="43"/>
      <c r="T34" s="43"/>
      <c r="U34" s="43"/>
      <c r="V34" s="43"/>
      <c r="W34" s="43"/>
      <c r="X34" s="43"/>
    </row>
    <row r="35" spans="1:24" ht="20.25" customHeight="1">
      <c r="A35" s="71" t="s">
        <v>206</v>
      </c>
      <c r="B35" s="71" t="s">
        <v>70</v>
      </c>
      <c r="C35" s="71" t="s">
        <v>244</v>
      </c>
      <c r="D35" s="71" t="s">
        <v>245</v>
      </c>
      <c r="E35" s="71" t="s">
        <v>129</v>
      </c>
      <c r="F35" s="71" t="s">
        <v>130</v>
      </c>
      <c r="G35" s="71" t="s">
        <v>250</v>
      </c>
      <c r="H35" s="71" t="s">
        <v>251</v>
      </c>
      <c r="I35" s="43">
        <v>4200</v>
      </c>
      <c r="J35" s="43">
        <v>4200</v>
      </c>
      <c r="K35" s="72"/>
      <c r="L35" s="72"/>
      <c r="M35" s="43">
        <v>4200</v>
      </c>
      <c r="N35" s="72"/>
      <c r="O35" s="43"/>
      <c r="P35" s="43"/>
      <c r="Q35" s="43"/>
      <c r="R35" s="43"/>
      <c r="S35" s="43"/>
      <c r="T35" s="43"/>
      <c r="U35" s="43"/>
      <c r="V35" s="43"/>
      <c r="W35" s="43"/>
      <c r="X35" s="43"/>
    </row>
    <row r="36" spans="1:24" ht="20.25" customHeight="1">
      <c r="A36" s="71" t="s">
        <v>206</v>
      </c>
      <c r="B36" s="71" t="s">
        <v>70</v>
      </c>
      <c r="C36" s="71" t="s">
        <v>244</v>
      </c>
      <c r="D36" s="71" t="s">
        <v>245</v>
      </c>
      <c r="E36" s="71" t="s">
        <v>129</v>
      </c>
      <c r="F36" s="71" t="s">
        <v>130</v>
      </c>
      <c r="G36" s="71" t="s">
        <v>252</v>
      </c>
      <c r="H36" s="71" t="s">
        <v>253</v>
      </c>
      <c r="I36" s="43">
        <v>40000</v>
      </c>
      <c r="J36" s="43">
        <v>40000</v>
      </c>
      <c r="K36" s="72"/>
      <c r="L36" s="72"/>
      <c r="M36" s="43">
        <v>40000</v>
      </c>
      <c r="N36" s="72"/>
      <c r="O36" s="43"/>
      <c r="P36" s="43"/>
      <c r="Q36" s="43"/>
      <c r="R36" s="43"/>
      <c r="S36" s="43"/>
      <c r="T36" s="43"/>
      <c r="U36" s="43"/>
      <c r="V36" s="43"/>
      <c r="W36" s="43"/>
      <c r="X36" s="43"/>
    </row>
    <row r="37" spans="1:24" ht="20.25" customHeight="1">
      <c r="A37" s="71" t="s">
        <v>206</v>
      </c>
      <c r="B37" s="71" t="s">
        <v>70</v>
      </c>
      <c r="C37" s="71" t="s">
        <v>244</v>
      </c>
      <c r="D37" s="71" t="s">
        <v>245</v>
      </c>
      <c r="E37" s="71" t="s">
        <v>129</v>
      </c>
      <c r="F37" s="71" t="s">
        <v>130</v>
      </c>
      <c r="G37" s="71" t="s">
        <v>254</v>
      </c>
      <c r="H37" s="71" t="s">
        <v>255</v>
      </c>
      <c r="I37" s="43">
        <v>5000</v>
      </c>
      <c r="J37" s="43">
        <v>5000</v>
      </c>
      <c r="K37" s="72"/>
      <c r="L37" s="72"/>
      <c r="M37" s="43">
        <v>5000</v>
      </c>
      <c r="N37" s="72"/>
      <c r="O37" s="43"/>
      <c r="P37" s="43"/>
      <c r="Q37" s="43"/>
      <c r="R37" s="43"/>
      <c r="S37" s="43"/>
      <c r="T37" s="43"/>
      <c r="U37" s="43"/>
      <c r="V37" s="43"/>
      <c r="W37" s="43"/>
      <c r="X37" s="43"/>
    </row>
    <row r="38" spans="1:24" ht="20.25" customHeight="1">
      <c r="A38" s="71" t="s">
        <v>206</v>
      </c>
      <c r="B38" s="71" t="s">
        <v>70</v>
      </c>
      <c r="C38" s="71" t="s">
        <v>244</v>
      </c>
      <c r="D38" s="71" t="s">
        <v>245</v>
      </c>
      <c r="E38" s="71" t="s">
        <v>129</v>
      </c>
      <c r="F38" s="71" t="s">
        <v>130</v>
      </c>
      <c r="G38" s="71" t="s">
        <v>256</v>
      </c>
      <c r="H38" s="71" t="s">
        <v>257</v>
      </c>
      <c r="I38" s="43">
        <v>6000</v>
      </c>
      <c r="J38" s="43">
        <v>6000</v>
      </c>
      <c r="K38" s="72"/>
      <c r="L38" s="72"/>
      <c r="M38" s="43">
        <v>6000</v>
      </c>
      <c r="N38" s="72"/>
      <c r="O38" s="43"/>
      <c r="P38" s="43"/>
      <c r="Q38" s="43"/>
      <c r="R38" s="43"/>
      <c r="S38" s="43"/>
      <c r="T38" s="43"/>
      <c r="U38" s="43"/>
      <c r="V38" s="43"/>
      <c r="W38" s="43"/>
      <c r="X38" s="43"/>
    </row>
    <row r="39" spans="1:24" ht="20.25" customHeight="1">
      <c r="A39" s="71" t="s">
        <v>206</v>
      </c>
      <c r="B39" s="71" t="s">
        <v>70</v>
      </c>
      <c r="C39" s="71" t="s">
        <v>244</v>
      </c>
      <c r="D39" s="71" t="s">
        <v>245</v>
      </c>
      <c r="E39" s="71" t="s">
        <v>129</v>
      </c>
      <c r="F39" s="71" t="s">
        <v>130</v>
      </c>
      <c r="G39" s="71" t="s">
        <v>258</v>
      </c>
      <c r="H39" s="71" t="s">
        <v>259</v>
      </c>
      <c r="I39" s="43">
        <v>98400</v>
      </c>
      <c r="J39" s="43">
        <v>98400</v>
      </c>
      <c r="K39" s="72"/>
      <c r="L39" s="72"/>
      <c r="M39" s="43">
        <v>98400</v>
      </c>
      <c r="N39" s="72"/>
      <c r="O39" s="43"/>
      <c r="P39" s="43"/>
      <c r="Q39" s="43"/>
      <c r="R39" s="43"/>
      <c r="S39" s="43"/>
      <c r="T39" s="43"/>
      <c r="U39" s="43"/>
      <c r="V39" s="43"/>
      <c r="W39" s="43"/>
      <c r="X39" s="43"/>
    </row>
    <row r="40" spans="1:24" ht="17.25" customHeight="1">
      <c r="A40" s="155" t="s">
        <v>179</v>
      </c>
      <c r="B40" s="156"/>
      <c r="C40" s="157"/>
      <c r="D40" s="157"/>
      <c r="E40" s="157"/>
      <c r="F40" s="157"/>
      <c r="G40" s="157"/>
      <c r="H40" s="158"/>
      <c r="I40" s="43">
        <v>7520222.6100000003</v>
      </c>
      <c r="J40" s="43">
        <v>7520222.6100000003</v>
      </c>
      <c r="K40" s="43"/>
      <c r="L40" s="43"/>
      <c r="M40" s="43">
        <v>7520222.6100000003</v>
      </c>
      <c r="N40" s="43"/>
      <c r="O40" s="43"/>
      <c r="P40" s="43"/>
      <c r="Q40" s="43"/>
      <c r="R40" s="43"/>
      <c r="S40" s="43"/>
      <c r="T40" s="43"/>
      <c r="U40" s="43"/>
      <c r="V40" s="43"/>
      <c r="W40" s="43"/>
      <c r="X40" s="43"/>
    </row>
  </sheetData>
  <mergeCells count="31">
    <mergeCell ref="X7:X8"/>
    <mergeCell ref="S7:S8"/>
    <mergeCell ref="T7:T8"/>
    <mergeCell ref="U7:U8"/>
    <mergeCell ref="V7:V8"/>
    <mergeCell ref="W7:W8"/>
    <mergeCell ref="A40:H40"/>
    <mergeCell ref="A5:A8"/>
    <mergeCell ref="B5:B8"/>
    <mergeCell ref="C5:C8"/>
    <mergeCell ref="D5:D8"/>
    <mergeCell ref="E5:E8"/>
    <mergeCell ref="F5:F8"/>
    <mergeCell ref="G5:G8"/>
    <mergeCell ref="H5:H8"/>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s>
  <phoneticPr fontId="17"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pageSetUpPr fitToPage="1"/>
  </sheetPr>
  <dimension ref="A1:W12"/>
  <sheetViews>
    <sheetView showZeros="0" workbookViewId="0">
      <pane ySplit="1" topLeftCell="A2" activePane="bottomLeft" state="frozen"/>
      <selection pane="bottomLeft" activeCell="B22" sqref="B22"/>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67"/>
      <c r="E2" s="2"/>
      <c r="F2" s="2"/>
      <c r="G2" s="2"/>
      <c r="H2" s="2"/>
      <c r="U2" s="67"/>
      <c r="W2" s="68" t="s">
        <v>260</v>
      </c>
    </row>
    <row r="3" spans="1:23" ht="46.5" customHeight="1">
      <c r="A3" s="146" t="str">
        <f>"2025"&amp;"年部门项目支出预算表"</f>
        <v>2025年部门项目支出预算表</v>
      </c>
      <c r="B3" s="146"/>
      <c r="C3" s="146"/>
      <c r="D3" s="146"/>
      <c r="E3" s="146"/>
      <c r="F3" s="146"/>
      <c r="G3" s="146"/>
      <c r="H3" s="146"/>
      <c r="I3" s="146"/>
      <c r="J3" s="146"/>
      <c r="K3" s="146"/>
      <c r="L3" s="146"/>
      <c r="M3" s="146"/>
      <c r="N3" s="146"/>
      <c r="O3" s="146"/>
      <c r="P3" s="146"/>
      <c r="Q3" s="146"/>
      <c r="R3" s="146"/>
      <c r="S3" s="146"/>
      <c r="T3" s="146"/>
      <c r="U3" s="146"/>
      <c r="V3" s="146"/>
      <c r="W3" s="146"/>
    </row>
    <row r="4" spans="1:23" ht="13.5" customHeight="1">
      <c r="A4" s="147" t="str">
        <f>"单位名称："&amp;"宜良县畜牧渔业科技推广服务中心"</f>
        <v>单位名称：宜良县畜牧渔业科技推广服务中心</v>
      </c>
      <c r="B4" s="148"/>
      <c r="C4" s="148"/>
      <c r="D4" s="148"/>
      <c r="E4" s="148"/>
      <c r="F4" s="148"/>
      <c r="G4" s="148"/>
      <c r="H4" s="148"/>
      <c r="I4" s="5"/>
      <c r="J4" s="5"/>
      <c r="K4" s="5"/>
      <c r="L4" s="5"/>
      <c r="M4" s="5"/>
      <c r="N4" s="5"/>
      <c r="O4" s="5"/>
      <c r="P4" s="5"/>
      <c r="Q4" s="5"/>
      <c r="U4" s="67"/>
      <c r="W4" s="59" t="s">
        <v>1</v>
      </c>
    </row>
    <row r="5" spans="1:23" ht="21.75" customHeight="1">
      <c r="A5" s="159" t="s">
        <v>261</v>
      </c>
      <c r="B5" s="167" t="s">
        <v>190</v>
      </c>
      <c r="C5" s="159" t="s">
        <v>191</v>
      </c>
      <c r="D5" s="159" t="s">
        <v>262</v>
      </c>
      <c r="E5" s="167" t="s">
        <v>192</v>
      </c>
      <c r="F5" s="167" t="s">
        <v>193</v>
      </c>
      <c r="G5" s="167" t="s">
        <v>263</v>
      </c>
      <c r="H5" s="167" t="s">
        <v>264</v>
      </c>
      <c r="I5" s="170" t="s">
        <v>55</v>
      </c>
      <c r="J5" s="153" t="s">
        <v>265</v>
      </c>
      <c r="K5" s="127"/>
      <c r="L5" s="127"/>
      <c r="M5" s="128"/>
      <c r="N5" s="153" t="s">
        <v>198</v>
      </c>
      <c r="O5" s="127"/>
      <c r="P5" s="128"/>
      <c r="Q5" s="167" t="s">
        <v>61</v>
      </c>
      <c r="R5" s="153" t="s">
        <v>62</v>
      </c>
      <c r="S5" s="127"/>
      <c r="T5" s="127"/>
      <c r="U5" s="127"/>
      <c r="V5" s="127"/>
      <c r="W5" s="128"/>
    </row>
    <row r="6" spans="1:23" ht="21.75" customHeight="1">
      <c r="A6" s="160"/>
      <c r="B6" s="161"/>
      <c r="C6" s="160"/>
      <c r="D6" s="160"/>
      <c r="E6" s="168"/>
      <c r="F6" s="168"/>
      <c r="G6" s="168"/>
      <c r="H6" s="168"/>
      <c r="I6" s="161"/>
      <c r="J6" s="171" t="s">
        <v>58</v>
      </c>
      <c r="K6" s="133"/>
      <c r="L6" s="167" t="s">
        <v>59</v>
      </c>
      <c r="M6" s="167" t="s">
        <v>60</v>
      </c>
      <c r="N6" s="167" t="s">
        <v>58</v>
      </c>
      <c r="O6" s="167" t="s">
        <v>59</v>
      </c>
      <c r="P6" s="167" t="s">
        <v>60</v>
      </c>
      <c r="Q6" s="168"/>
      <c r="R6" s="167" t="s">
        <v>57</v>
      </c>
      <c r="S6" s="167" t="s">
        <v>64</v>
      </c>
      <c r="T6" s="167" t="s">
        <v>204</v>
      </c>
      <c r="U6" s="167" t="s">
        <v>66</v>
      </c>
      <c r="V6" s="167" t="s">
        <v>67</v>
      </c>
      <c r="W6" s="167" t="s">
        <v>68</v>
      </c>
    </row>
    <row r="7" spans="1:23" ht="21" customHeight="1">
      <c r="A7" s="161"/>
      <c r="B7" s="161"/>
      <c r="C7" s="161"/>
      <c r="D7" s="161"/>
      <c r="E7" s="161"/>
      <c r="F7" s="161"/>
      <c r="G7" s="161"/>
      <c r="H7" s="161"/>
      <c r="I7" s="161"/>
      <c r="J7" s="172" t="s">
        <v>57</v>
      </c>
      <c r="K7" s="134"/>
      <c r="L7" s="161"/>
      <c r="M7" s="161"/>
      <c r="N7" s="161"/>
      <c r="O7" s="161"/>
      <c r="P7" s="161"/>
      <c r="Q7" s="161"/>
      <c r="R7" s="161"/>
      <c r="S7" s="161"/>
      <c r="T7" s="161"/>
      <c r="U7" s="161"/>
      <c r="V7" s="161"/>
      <c r="W7" s="161"/>
    </row>
    <row r="8" spans="1:23" ht="39.75" customHeight="1">
      <c r="A8" s="166"/>
      <c r="B8" s="132"/>
      <c r="C8" s="166"/>
      <c r="D8" s="166"/>
      <c r="E8" s="169"/>
      <c r="F8" s="169"/>
      <c r="G8" s="169"/>
      <c r="H8" s="169"/>
      <c r="I8" s="132"/>
      <c r="J8" s="34" t="s">
        <v>57</v>
      </c>
      <c r="K8" s="34" t="s">
        <v>266</v>
      </c>
      <c r="L8" s="169"/>
      <c r="M8" s="169"/>
      <c r="N8" s="169"/>
      <c r="O8" s="169"/>
      <c r="P8" s="169"/>
      <c r="Q8" s="169"/>
      <c r="R8" s="169"/>
      <c r="S8" s="169"/>
      <c r="T8" s="169"/>
      <c r="U8" s="132"/>
      <c r="V8" s="169"/>
      <c r="W8" s="169"/>
    </row>
    <row r="9" spans="1:23" ht="15" customHeight="1">
      <c r="A9" s="11">
        <v>1</v>
      </c>
      <c r="B9" s="11">
        <v>2</v>
      </c>
      <c r="C9" s="11">
        <v>3</v>
      </c>
      <c r="D9" s="11">
        <v>4</v>
      </c>
      <c r="E9" s="11">
        <v>5</v>
      </c>
      <c r="F9" s="11">
        <v>6</v>
      </c>
      <c r="G9" s="11">
        <v>7</v>
      </c>
      <c r="H9" s="11">
        <v>8</v>
      </c>
      <c r="I9" s="11">
        <v>9</v>
      </c>
      <c r="J9" s="11">
        <v>10</v>
      </c>
      <c r="K9" s="11">
        <v>11</v>
      </c>
      <c r="L9" s="19">
        <v>12</v>
      </c>
      <c r="M9" s="19">
        <v>13</v>
      </c>
      <c r="N9" s="19">
        <v>14</v>
      </c>
      <c r="O9" s="19">
        <v>15</v>
      </c>
      <c r="P9" s="19">
        <v>16</v>
      </c>
      <c r="Q9" s="19">
        <v>17</v>
      </c>
      <c r="R9" s="19">
        <v>18</v>
      </c>
      <c r="S9" s="19">
        <v>19</v>
      </c>
      <c r="T9" s="19">
        <v>20</v>
      </c>
      <c r="U9" s="11">
        <v>21</v>
      </c>
      <c r="V9" s="19">
        <v>22</v>
      </c>
      <c r="W9" s="11">
        <v>23</v>
      </c>
    </row>
    <row r="10" spans="1:23" ht="21.75" customHeight="1">
      <c r="A10" s="36"/>
      <c r="B10" s="36"/>
      <c r="C10" s="36"/>
      <c r="D10" s="36"/>
      <c r="E10" s="36"/>
      <c r="F10" s="36"/>
      <c r="G10" s="36"/>
      <c r="H10" s="36"/>
      <c r="I10" s="43"/>
      <c r="J10" s="43"/>
      <c r="K10" s="43"/>
      <c r="L10" s="43"/>
      <c r="M10" s="43"/>
      <c r="N10" s="43"/>
      <c r="O10" s="43"/>
      <c r="P10" s="43"/>
      <c r="Q10" s="43"/>
      <c r="R10" s="43"/>
      <c r="S10" s="43"/>
      <c r="T10" s="43"/>
      <c r="U10" s="43"/>
      <c r="V10" s="43"/>
      <c r="W10" s="43"/>
    </row>
    <row r="11" spans="1:23" ht="18.75" customHeight="1">
      <c r="A11" s="155" t="s">
        <v>179</v>
      </c>
      <c r="B11" s="156"/>
      <c r="C11" s="156"/>
      <c r="D11" s="156"/>
      <c r="E11" s="156"/>
      <c r="F11" s="156"/>
      <c r="G11" s="156"/>
      <c r="H11" s="117"/>
      <c r="I11" s="43"/>
      <c r="J11" s="43"/>
      <c r="K11" s="43"/>
      <c r="L11" s="43"/>
      <c r="M11" s="43"/>
      <c r="N11" s="43"/>
      <c r="O11" s="43"/>
      <c r="P11" s="43"/>
      <c r="Q11" s="43"/>
      <c r="R11" s="43"/>
      <c r="S11" s="43"/>
      <c r="T11" s="43"/>
      <c r="U11" s="43"/>
      <c r="V11" s="43"/>
      <c r="W11" s="43"/>
    </row>
    <row r="12" spans="1:23" ht="14.25" customHeight="1">
      <c r="A12" s="220" t="s">
        <v>340</v>
      </c>
    </row>
  </sheetData>
  <mergeCells count="28">
    <mergeCell ref="V6:V8"/>
    <mergeCell ref="W6:W8"/>
    <mergeCell ref="J6:K7"/>
    <mergeCell ref="A11:H11"/>
    <mergeCell ref="A5:A8"/>
    <mergeCell ref="B5:B8"/>
    <mergeCell ref="C5:C8"/>
    <mergeCell ref="D5:D8"/>
    <mergeCell ref="E5:E8"/>
    <mergeCell ref="F5:F8"/>
    <mergeCell ref="G5:G8"/>
    <mergeCell ref="H5:H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s>
  <phoneticPr fontId="17"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Right="0"/>
    <pageSetUpPr fitToPage="1"/>
  </sheetPr>
  <dimension ref="A1:J9"/>
  <sheetViews>
    <sheetView showZeros="0" workbookViewId="0">
      <pane ySplit="1" topLeftCell="A2" activePane="bottomLeft" state="frozen"/>
      <selection pane="bottomLeft" activeCell="A24" sqref="A24"/>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J2" s="3" t="s">
        <v>267</v>
      </c>
    </row>
    <row r="3" spans="1:10" ht="39.75" customHeight="1">
      <c r="A3" s="173" t="str">
        <f>"2025"&amp;"年部门项目支出绩效目标表"</f>
        <v>2025年部门项目支出绩效目标表</v>
      </c>
      <c r="B3" s="146"/>
      <c r="C3" s="146"/>
      <c r="D3" s="146"/>
      <c r="E3" s="146"/>
      <c r="F3" s="145"/>
      <c r="G3" s="146"/>
      <c r="H3" s="145"/>
      <c r="I3" s="145"/>
      <c r="J3" s="146"/>
    </row>
    <row r="4" spans="1:10" ht="17.25" customHeight="1">
      <c r="A4" s="147" t="str">
        <f>"单位名称："&amp;"宜良县畜牧渔业科技推广服务中心"</f>
        <v>单位名称：宜良县畜牧渔业科技推广服务中心</v>
      </c>
      <c r="B4" s="88"/>
      <c r="C4" s="88"/>
      <c r="D4" s="88"/>
      <c r="E4" s="88"/>
      <c r="F4" s="88"/>
      <c r="G4" s="88"/>
      <c r="H4" s="88"/>
    </row>
    <row r="5" spans="1:10" ht="44.25" customHeight="1">
      <c r="A5" s="34" t="s">
        <v>191</v>
      </c>
      <c r="B5" s="34" t="s">
        <v>268</v>
      </c>
      <c r="C5" s="34" t="s">
        <v>269</v>
      </c>
      <c r="D5" s="34" t="s">
        <v>270</v>
      </c>
      <c r="E5" s="34" t="s">
        <v>271</v>
      </c>
      <c r="F5" s="35" t="s">
        <v>272</v>
      </c>
      <c r="G5" s="34" t="s">
        <v>273</v>
      </c>
      <c r="H5" s="35" t="s">
        <v>274</v>
      </c>
      <c r="I5" s="35" t="s">
        <v>275</v>
      </c>
      <c r="J5" s="34" t="s">
        <v>276</v>
      </c>
    </row>
    <row r="6" spans="1:10" ht="18.75" customHeight="1">
      <c r="A6" s="65">
        <v>1</v>
      </c>
      <c r="B6" s="65">
        <v>2</v>
      </c>
      <c r="C6" s="65">
        <v>3</v>
      </c>
      <c r="D6" s="65">
        <v>4</v>
      </c>
      <c r="E6" s="65">
        <v>5</v>
      </c>
      <c r="F6" s="19">
        <v>6</v>
      </c>
      <c r="G6" s="65">
        <v>7</v>
      </c>
      <c r="H6" s="19">
        <v>8</v>
      </c>
      <c r="I6" s="19">
        <v>9</v>
      </c>
      <c r="J6" s="65">
        <v>10</v>
      </c>
    </row>
    <row r="7" spans="1:10" ht="42" customHeight="1">
      <c r="A7" s="16"/>
      <c r="B7" s="36"/>
      <c r="C7" s="36"/>
      <c r="D7" s="36"/>
      <c r="E7" s="27"/>
      <c r="F7" s="37"/>
      <c r="G7" s="27"/>
      <c r="H7" s="37"/>
      <c r="I7" s="37"/>
      <c r="J7" s="27"/>
    </row>
    <row r="8" spans="1:10" ht="42" customHeight="1">
      <c r="A8" s="36"/>
      <c r="B8" s="219"/>
      <c r="C8" s="12"/>
      <c r="D8" s="12"/>
      <c r="E8" s="16"/>
      <c r="F8" s="12"/>
      <c r="G8" s="16"/>
      <c r="H8" s="12"/>
      <c r="I8" s="12"/>
      <c r="J8" s="16"/>
    </row>
    <row r="9" spans="1:10" ht="12" customHeight="1">
      <c r="A9" s="220" t="s">
        <v>340</v>
      </c>
    </row>
  </sheetData>
  <mergeCells count="2">
    <mergeCell ref="A3:J3"/>
    <mergeCell ref="A4:H4"/>
  </mergeCells>
  <phoneticPr fontId="17"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Right="0"/>
    <pageSetUpPr fitToPage="1"/>
  </sheetPr>
  <dimension ref="A1:F11"/>
  <sheetViews>
    <sheetView showZeros="0" workbookViewId="0">
      <pane ySplit="1" topLeftCell="A2" activePane="bottomLeft" state="frozen"/>
      <selection pane="bottomLeft" activeCell="A11" sqref="A11"/>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60">
        <v>1</v>
      </c>
      <c r="B2" s="61">
        <v>0</v>
      </c>
      <c r="C2" s="60">
        <v>1</v>
      </c>
      <c r="D2" s="62"/>
      <c r="E2" s="62"/>
      <c r="F2" s="59" t="s">
        <v>277</v>
      </c>
    </row>
    <row r="3" spans="1:6" ht="42" customHeight="1">
      <c r="A3" s="174" t="str">
        <f>"2025"&amp;"年部门政府性基金预算支出预算表"</f>
        <v>2025年部门政府性基金预算支出预算表</v>
      </c>
      <c r="B3" s="174" t="s">
        <v>278</v>
      </c>
      <c r="C3" s="175"/>
      <c r="D3" s="123"/>
      <c r="E3" s="123"/>
      <c r="F3" s="123"/>
    </row>
    <row r="4" spans="1:6" ht="13.5" customHeight="1">
      <c r="A4" s="147" t="str">
        <f>"单位名称："&amp;"宜良县畜牧渔业科技推广服务中心"</f>
        <v>单位名称：宜良县畜牧渔业科技推广服务中心</v>
      </c>
      <c r="B4" s="147" t="s">
        <v>279</v>
      </c>
      <c r="C4" s="176"/>
      <c r="D4" s="62"/>
      <c r="E4" s="62"/>
      <c r="F4" s="59" t="s">
        <v>1</v>
      </c>
    </row>
    <row r="5" spans="1:6" ht="19.5" customHeight="1">
      <c r="A5" s="131" t="s">
        <v>189</v>
      </c>
      <c r="B5" s="178" t="s">
        <v>72</v>
      </c>
      <c r="C5" s="131" t="s">
        <v>73</v>
      </c>
      <c r="D5" s="153" t="s">
        <v>280</v>
      </c>
      <c r="E5" s="127"/>
      <c r="F5" s="128"/>
    </row>
    <row r="6" spans="1:6" ht="18.75" customHeight="1">
      <c r="A6" s="163"/>
      <c r="B6" s="179"/>
      <c r="C6" s="163"/>
      <c r="D6" s="9" t="s">
        <v>55</v>
      </c>
      <c r="E6" s="8" t="s">
        <v>75</v>
      </c>
      <c r="F6" s="9" t="s">
        <v>76</v>
      </c>
    </row>
    <row r="7" spans="1:6" ht="18.75" customHeight="1">
      <c r="A7" s="35">
        <v>1</v>
      </c>
      <c r="B7" s="63" t="s">
        <v>83</v>
      </c>
      <c r="C7" s="35">
        <v>3</v>
      </c>
      <c r="D7" s="64">
        <v>4</v>
      </c>
      <c r="E7" s="64">
        <v>5</v>
      </c>
      <c r="F7" s="64">
        <v>6</v>
      </c>
    </row>
    <row r="8" spans="1:6" ht="21" customHeight="1">
      <c r="A8" s="12"/>
      <c r="B8" s="12"/>
      <c r="C8" s="12"/>
      <c r="D8" s="43"/>
      <c r="E8" s="43"/>
      <c r="F8" s="43"/>
    </row>
    <row r="9" spans="1:6" ht="21" customHeight="1">
      <c r="A9" s="12"/>
      <c r="B9" s="12"/>
      <c r="C9" s="12"/>
      <c r="D9" s="43"/>
      <c r="E9" s="43"/>
      <c r="F9" s="43"/>
    </row>
    <row r="10" spans="1:6" ht="18.75" customHeight="1">
      <c r="A10" s="95" t="s">
        <v>179</v>
      </c>
      <c r="B10" s="95" t="s">
        <v>179</v>
      </c>
      <c r="C10" s="177" t="s">
        <v>179</v>
      </c>
      <c r="D10" s="43"/>
      <c r="E10" s="43"/>
      <c r="F10" s="43"/>
    </row>
    <row r="11" spans="1:6" ht="14.25" customHeight="1">
      <c r="A11" s="220" t="s">
        <v>340</v>
      </c>
    </row>
  </sheetData>
  <mergeCells count="7">
    <mergeCell ref="A3:F3"/>
    <mergeCell ref="A4:C4"/>
    <mergeCell ref="D5:F5"/>
    <mergeCell ref="A10:C10"/>
    <mergeCell ref="A5:A6"/>
    <mergeCell ref="B5:B6"/>
    <mergeCell ref="C5:C6"/>
  </mergeCells>
  <phoneticPr fontId="17"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pageSetUpPr fitToPage="1"/>
  </sheetPr>
  <dimension ref="A1:S12"/>
  <sheetViews>
    <sheetView showZeros="0" workbookViewId="0">
      <pane ySplit="1" topLeftCell="A2" activePane="bottomLeft" state="frozen"/>
      <selection pane="bottomLeft"/>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5"/>
      <c r="C2" s="45"/>
      <c r="R2" s="3"/>
      <c r="S2" s="3" t="s">
        <v>281</v>
      </c>
    </row>
    <row r="3" spans="1:19" ht="41.25" customHeight="1">
      <c r="A3" s="180" t="str">
        <f>"2025"&amp;"年部门政府采购预算表"</f>
        <v>2025年部门政府采购预算表</v>
      </c>
      <c r="B3" s="145"/>
      <c r="C3" s="145"/>
      <c r="D3" s="146"/>
      <c r="E3" s="146"/>
      <c r="F3" s="146"/>
      <c r="G3" s="146"/>
      <c r="H3" s="146"/>
      <c r="I3" s="146"/>
      <c r="J3" s="146"/>
      <c r="K3" s="146"/>
      <c r="L3" s="146"/>
      <c r="M3" s="145"/>
      <c r="N3" s="146"/>
      <c r="O3" s="146"/>
      <c r="P3" s="145"/>
      <c r="Q3" s="146"/>
      <c r="R3" s="145"/>
      <c r="S3" s="145"/>
    </row>
    <row r="4" spans="1:19" ht="18.75" customHeight="1">
      <c r="A4" s="138" t="str">
        <f>"单位名称："&amp;"宜良县畜牧渔业科技推广服务中心"</f>
        <v>单位名称：宜良县畜牧渔业科技推广服务中心</v>
      </c>
      <c r="B4" s="181"/>
      <c r="C4" s="181"/>
      <c r="D4" s="182"/>
      <c r="E4" s="182"/>
      <c r="F4" s="182"/>
      <c r="G4" s="182"/>
      <c r="H4" s="182"/>
      <c r="I4" s="5"/>
      <c r="J4" s="5"/>
      <c r="K4" s="5"/>
      <c r="L4" s="5"/>
      <c r="R4" s="6"/>
      <c r="S4" s="59" t="s">
        <v>1</v>
      </c>
    </row>
    <row r="5" spans="1:19" ht="15.75" customHeight="1">
      <c r="A5" s="167" t="s">
        <v>188</v>
      </c>
      <c r="B5" s="193" t="s">
        <v>189</v>
      </c>
      <c r="C5" s="193" t="s">
        <v>282</v>
      </c>
      <c r="D5" s="195" t="s">
        <v>283</v>
      </c>
      <c r="E5" s="195" t="s">
        <v>284</v>
      </c>
      <c r="F5" s="195" t="s">
        <v>285</v>
      </c>
      <c r="G5" s="195" t="s">
        <v>286</v>
      </c>
      <c r="H5" s="195" t="s">
        <v>287</v>
      </c>
      <c r="I5" s="183" t="s">
        <v>196</v>
      </c>
      <c r="J5" s="183"/>
      <c r="K5" s="183"/>
      <c r="L5" s="183"/>
      <c r="M5" s="151"/>
      <c r="N5" s="183"/>
      <c r="O5" s="183"/>
      <c r="P5" s="150"/>
      <c r="Q5" s="183"/>
      <c r="R5" s="151"/>
      <c r="S5" s="152"/>
    </row>
    <row r="6" spans="1:19" ht="17.25" customHeight="1">
      <c r="A6" s="168"/>
      <c r="B6" s="194"/>
      <c r="C6" s="194"/>
      <c r="D6" s="196"/>
      <c r="E6" s="196"/>
      <c r="F6" s="196"/>
      <c r="G6" s="196"/>
      <c r="H6" s="196"/>
      <c r="I6" s="196" t="s">
        <v>55</v>
      </c>
      <c r="J6" s="196" t="s">
        <v>58</v>
      </c>
      <c r="K6" s="196" t="s">
        <v>288</v>
      </c>
      <c r="L6" s="196" t="s">
        <v>289</v>
      </c>
      <c r="M6" s="198" t="s">
        <v>290</v>
      </c>
      <c r="N6" s="184" t="s">
        <v>291</v>
      </c>
      <c r="O6" s="184"/>
      <c r="P6" s="185"/>
      <c r="Q6" s="184"/>
      <c r="R6" s="186"/>
      <c r="S6" s="187"/>
    </row>
    <row r="7" spans="1:19" ht="54" customHeight="1">
      <c r="A7" s="169"/>
      <c r="B7" s="187"/>
      <c r="C7" s="187"/>
      <c r="D7" s="197"/>
      <c r="E7" s="197"/>
      <c r="F7" s="197"/>
      <c r="G7" s="197"/>
      <c r="H7" s="197"/>
      <c r="I7" s="197"/>
      <c r="J7" s="197" t="s">
        <v>57</v>
      </c>
      <c r="K7" s="197"/>
      <c r="L7" s="197"/>
      <c r="M7" s="199"/>
      <c r="N7" s="48" t="s">
        <v>57</v>
      </c>
      <c r="O7" s="48" t="s">
        <v>64</v>
      </c>
      <c r="P7" s="47" t="s">
        <v>65</v>
      </c>
      <c r="Q7" s="48" t="s">
        <v>66</v>
      </c>
      <c r="R7" s="53" t="s">
        <v>67</v>
      </c>
      <c r="S7" s="47" t="s">
        <v>68</v>
      </c>
    </row>
    <row r="8" spans="1:19" ht="18" customHeight="1">
      <c r="A8" s="56">
        <v>1</v>
      </c>
      <c r="B8" s="56" t="s">
        <v>83</v>
      </c>
      <c r="C8" s="57">
        <v>3</v>
      </c>
      <c r="D8" s="57">
        <v>4</v>
      </c>
      <c r="E8" s="56">
        <v>5</v>
      </c>
      <c r="F8" s="56">
        <v>6</v>
      </c>
      <c r="G8" s="56">
        <v>7</v>
      </c>
      <c r="H8" s="56">
        <v>8</v>
      </c>
      <c r="I8" s="56">
        <v>9</v>
      </c>
      <c r="J8" s="56">
        <v>10</v>
      </c>
      <c r="K8" s="56">
        <v>11</v>
      </c>
      <c r="L8" s="56">
        <v>12</v>
      </c>
      <c r="M8" s="56">
        <v>13</v>
      </c>
      <c r="N8" s="56">
        <v>14</v>
      </c>
      <c r="O8" s="56">
        <v>15</v>
      </c>
      <c r="P8" s="56">
        <v>16</v>
      </c>
      <c r="Q8" s="56">
        <v>17</v>
      </c>
      <c r="R8" s="56">
        <v>18</v>
      </c>
      <c r="S8" s="56">
        <v>19</v>
      </c>
    </row>
    <row r="9" spans="1:19" ht="21" customHeight="1">
      <c r="A9" s="49" t="s">
        <v>206</v>
      </c>
      <c r="B9" s="50" t="s">
        <v>70</v>
      </c>
      <c r="C9" s="50" t="s">
        <v>245</v>
      </c>
      <c r="D9" s="51" t="s">
        <v>292</v>
      </c>
      <c r="E9" s="51" t="s">
        <v>292</v>
      </c>
      <c r="F9" s="51" t="s">
        <v>293</v>
      </c>
      <c r="G9" s="58">
        <v>1</v>
      </c>
      <c r="H9" s="43">
        <v>2000</v>
      </c>
      <c r="I9" s="43">
        <v>2000</v>
      </c>
      <c r="J9" s="43">
        <v>2000</v>
      </c>
      <c r="K9" s="43"/>
      <c r="L9" s="43"/>
      <c r="M9" s="43"/>
      <c r="N9" s="43"/>
      <c r="O9" s="43"/>
      <c r="P9" s="43"/>
      <c r="Q9" s="43"/>
      <c r="R9" s="43"/>
      <c r="S9" s="43"/>
    </row>
    <row r="10" spans="1:19" ht="21" customHeight="1">
      <c r="A10" s="49" t="s">
        <v>206</v>
      </c>
      <c r="B10" s="50" t="s">
        <v>70</v>
      </c>
      <c r="C10" s="50" t="s">
        <v>245</v>
      </c>
      <c r="D10" s="51" t="s">
        <v>294</v>
      </c>
      <c r="E10" s="51" t="s">
        <v>294</v>
      </c>
      <c r="F10" s="51" t="s">
        <v>293</v>
      </c>
      <c r="G10" s="58">
        <v>3</v>
      </c>
      <c r="H10" s="43">
        <v>6000</v>
      </c>
      <c r="I10" s="43">
        <v>6000</v>
      </c>
      <c r="J10" s="43">
        <v>6000</v>
      </c>
      <c r="K10" s="43"/>
      <c r="L10" s="43"/>
      <c r="M10" s="43"/>
      <c r="N10" s="43"/>
      <c r="O10" s="43"/>
      <c r="P10" s="43"/>
      <c r="Q10" s="43"/>
      <c r="R10" s="43"/>
      <c r="S10" s="43"/>
    </row>
    <row r="11" spans="1:19" ht="21" customHeight="1">
      <c r="A11" s="188" t="s">
        <v>179</v>
      </c>
      <c r="B11" s="189"/>
      <c r="C11" s="189"/>
      <c r="D11" s="190"/>
      <c r="E11" s="190"/>
      <c r="F11" s="190"/>
      <c r="G11" s="108"/>
      <c r="H11" s="43">
        <v>8000</v>
      </c>
      <c r="I11" s="43">
        <v>8000</v>
      </c>
      <c r="J11" s="43">
        <v>8000</v>
      </c>
      <c r="K11" s="43"/>
      <c r="L11" s="43"/>
      <c r="M11" s="43"/>
      <c r="N11" s="43"/>
      <c r="O11" s="43"/>
      <c r="P11" s="43"/>
      <c r="Q11" s="43"/>
      <c r="R11" s="43"/>
      <c r="S11" s="43"/>
    </row>
    <row r="12" spans="1:19" ht="21" customHeight="1">
      <c r="A12" s="138" t="s">
        <v>295</v>
      </c>
      <c r="B12" s="147"/>
      <c r="C12" s="147"/>
      <c r="D12" s="138"/>
      <c r="E12" s="138"/>
      <c r="F12" s="138"/>
      <c r="G12" s="191"/>
      <c r="H12" s="192"/>
      <c r="I12" s="192"/>
      <c r="J12" s="192"/>
      <c r="K12" s="192"/>
      <c r="L12" s="192"/>
      <c r="M12" s="192"/>
      <c r="N12" s="192"/>
      <c r="O12" s="192"/>
      <c r="P12" s="192"/>
      <c r="Q12" s="192"/>
      <c r="R12" s="192"/>
      <c r="S12" s="192"/>
    </row>
  </sheetData>
  <mergeCells count="19">
    <mergeCell ref="A12:S12"/>
    <mergeCell ref="A5:A7"/>
    <mergeCell ref="B5:B7"/>
    <mergeCell ref="C5:C7"/>
    <mergeCell ref="D5:D7"/>
    <mergeCell ref="E5:E7"/>
    <mergeCell ref="F5:F7"/>
    <mergeCell ref="G5:G7"/>
    <mergeCell ref="H5:H7"/>
    <mergeCell ref="I6:I7"/>
    <mergeCell ref="J6:J7"/>
    <mergeCell ref="K6:K7"/>
    <mergeCell ref="L6:L7"/>
    <mergeCell ref="M6:M7"/>
    <mergeCell ref="A3:S3"/>
    <mergeCell ref="A4:H4"/>
    <mergeCell ref="I5:S5"/>
    <mergeCell ref="N6:S6"/>
    <mergeCell ref="A11:G11"/>
  </mergeCells>
  <phoneticPr fontId="17"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pageSetUpPr fitToPage="1"/>
  </sheetPr>
  <dimension ref="A1:T11"/>
  <sheetViews>
    <sheetView showZeros="0" workbookViewId="0">
      <pane ySplit="1" topLeftCell="A2" activePane="bottomLeft" state="frozen"/>
      <selection pane="bottomLeft" activeCell="A11" sqref="A11"/>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40"/>
      <c r="B2" s="45"/>
      <c r="C2" s="45"/>
      <c r="D2" s="45"/>
      <c r="E2" s="45"/>
      <c r="F2" s="45"/>
      <c r="G2" s="45"/>
      <c r="H2" s="40"/>
      <c r="I2" s="40"/>
      <c r="J2" s="40"/>
      <c r="K2" s="40"/>
      <c r="L2" s="40"/>
      <c r="M2" s="40"/>
      <c r="N2" s="52"/>
      <c r="O2" s="40"/>
      <c r="P2" s="40"/>
      <c r="Q2" s="45"/>
      <c r="R2" s="40"/>
      <c r="S2" s="54"/>
      <c r="T2" s="54" t="s">
        <v>296</v>
      </c>
    </row>
    <row r="3" spans="1:20" ht="41.25" customHeight="1">
      <c r="A3" s="180" t="str">
        <f>"2025"&amp;"年部门政府购买服务预算表"</f>
        <v>2025年部门政府购买服务预算表</v>
      </c>
      <c r="B3" s="145"/>
      <c r="C3" s="145"/>
      <c r="D3" s="145"/>
      <c r="E3" s="145"/>
      <c r="F3" s="145"/>
      <c r="G3" s="145"/>
      <c r="H3" s="200"/>
      <c r="I3" s="200"/>
      <c r="J3" s="200"/>
      <c r="K3" s="200"/>
      <c r="L3" s="200"/>
      <c r="M3" s="200"/>
      <c r="N3" s="201"/>
      <c r="O3" s="200"/>
      <c r="P3" s="200"/>
      <c r="Q3" s="145"/>
      <c r="R3" s="200"/>
      <c r="S3" s="201"/>
      <c r="T3" s="145"/>
    </row>
    <row r="4" spans="1:20" ht="22.5" customHeight="1">
      <c r="A4" s="202" t="str">
        <f>"单位名称："&amp;"宜良县畜牧渔业科技推广服务中心"</f>
        <v>单位名称：宜良县畜牧渔业科技推广服务中心</v>
      </c>
      <c r="B4" s="181"/>
      <c r="C4" s="181"/>
      <c r="D4" s="181"/>
      <c r="E4" s="181"/>
      <c r="F4" s="181"/>
      <c r="G4" s="181"/>
      <c r="H4" s="203"/>
      <c r="I4" s="203"/>
      <c r="J4" s="39"/>
      <c r="K4" s="39"/>
      <c r="L4" s="39"/>
      <c r="M4" s="39"/>
      <c r="N4" s="52"/>
      <c r="O4" s="40"/>
      <c r="P4" s="40"/>
      <c r="Q4" s="45"/>
      <c r="R4" s="40"/>
      <c r="S4" s="55"/>
      <c r="T4" s="54" t="s">
        <v>1</v>
      </c>
    </row>
    <row r="5" spans="1:20" ht="24" customHeight="1">
      <c r="A5" s="167" t="s">
        <v>188</v>
      </c>
      <c r="B5" s="193" t="s">
        <v>189</v>
      </c>
      <c r="C5" s="193" t="s">
        <v>282</v>
      </c>
      <c r="D5" s="193" t="s">
        <v>297</v>
      </c>
      <c r="E5" s="193" t="s">
        <v>298</v>
      </c>
      <c r="F5" s="193" t="s">
        <v>299</v>
      </c>
      <c r="G5" s="193" t="s">
        <v>300</v>
      </c>
      <c r="H5" s="195" t="s">
        <v>301</v>
      </c>
      <c r="I5" s="195" t="s">
        <v>302</v>
      </c>
      <c r="J5" s="183" t="s">
        <v>196</v>
      </c>
      <c r="K5" s="183"/>
      <c r="L5" s="183"/>
      <c r="M5" s="183"/>
      <c r="N5" s="151"/>
      <c r="O5" s="183"/>
      <c r="P5" s="183"/>
      <c r="Q5" s="150"/>
      <c r="R5" s="183"/>
      <c r="S5" s="151"/>
      <c r="T5" s="152"/>
    </row>
    <row r="6" spans="1:20" ht="24" customHeight="1">
      <c r="A6" s="168"/>
      <c r="B6" s="194"/>
      <c r="C6" s="194"/>
      <c r="D6" s="194"/>
      <c r="E6" s="194"/>
      <c r="F6" s="194"/>
      <c r="G6" s="194"/>
      <c r="H6" s="196"/>
      <c r="I6" s="196"/>
      <c r="J6" s="196" t="s">
        <v>55</v>
      </c>
      <c r="K6" s="196" t="s">
        <v>58</v>
      </c>
      <c r="L6" s="196" t="s">
        <v>288</v>
      </c>
      <c r="M6" s="196" t="s">
        <v>289</v>
      </c>
      <c r="N6" s="198" t="s">
        <v>290</v>
      </c>
      <c r="O6" s="184" t="s">
        <v>291</v>
      </c>
      <c r="P6" s="184"/>
      <c r="Q6" s="185"/>
      <c r="R6" s="184"/>
      <c r="S6" s="186"/>
      <c r="T6" s="187"/>
    </row>
    <row r="7" spans="1:20" ht="54" customHeight="1">
      <c r="A7" s="169"/>
      <c r="B7" s="187"/>
      <c r="C7" s="187"/>
      <c r="D7" s="187"/>
      <c r="E7" s="187"/>
      <c r="F7" s="187"/>
      <c r="G7" s="187"/>
      <c r="H7" s="197"/>
      <c r="I7" s="197"/>
      <c r="J7" s="197"/>
      <c r="K7" s="197" t="s">
        <v>57</v>
      </c>
      <c r="L7" s="197"/>
      <c r="M7" s="197"/>
      <c r="N7" s="199"/>
      <c r="O7" s="48" t="s">
        <v>57</v>
      </c>
      <c r="P7" s="48" t="s">
        <v>64</v>
      </c>
      <c r="Q7" s="47" t="s">
        <v>65</v>
      </c>
      <c r="R7" s="48" t="s">
        <v>66</v>
      </c>
      <c r="S7" s="53" t="s">
        <v>67</v>
      </c>
      <c r="T7" s="47" t="s">
        <v>68</v>
      </c>
    </row>
    <row r="8" spans="1:20" ht="17.25" customHeight="1">
      <c r="A8" s="10">
        <v>1</v>
      </c>
      <c r="B8" s="47">
        <v>2</v>
      </c>
      <c r="C8" s="10">
        <v>3</v>
      </c>
      <c r="D8" s="10">
        <v>4</v>
      </c>
      <c r="E8" s="47">
        <v>5</v>
      </c>
      <c r="F8" s="10">
        <v>6</v>
      </c>
      <c r="G8" s="10">
        <v>7</v>
      </c>
      <c r="H8" s="47">
        <v>8</v>
      </c>
      <c r="I8" s="10">
        <v>9</v>
      </c>
      <c r="J8" s="10">
        <v>10</v>
      </c>
      <c r="K8" s="47">
        <v>11</v>
      </c>
      <c r="L8" s="10">
        <v>12</v>
      </c>
      <c r="M8" s="10">
        <v>13</v>
      </c>
      <c r="N8" s="47">
        <v>14</v>
      </c>
      <c r="O8" s="10">
        <v>15</v>
      </c>
      <c r="P8" s="10">
        <v>16</v>
      </c>
      <c r="Q8" s="47">
        <v>17</v>
      </c>
      <c r="R8" s="10">
        <v>18</v>
      </c>
      <c r="S8" s="10">
        <v>19</v>
      </c>
      <c r="T8" s="10">
        <v>20</v>
      </c>
    </row>
    <row r="9" spans="1:20" ht="21" customHeight="1">
      <c r="A9" s="49"/>
      <c r="B9" s="50"/>
      <c r="C9" s="50"/>
      <c r="D9" s="50"/>
      <c r="E9" s="50"/>
      <c r="F9" s="50"/>
      <c r="G9" s="50"/>
      <c r="H9" s="51"/>
      <c r="I9" s="51"/>
      <c r="J9" s="43"/>
      <c r="K9" s="43"/>
      <c r="L9" s="43"/>
      <c r="M9" s="43"/>
      <c r="N9" s="43"/>
      <c r="O9" s="43"/>
      <c r="P9" s="43"/>
      <c r="Q9" s="43"/>
      <c r="R9" s="43"/>
      <c r="S9" s="43"/>
      <c r="T9" s="43"/>
    </row>
    <row r="10" spans="1:20" ht="21" customHeight="1">
      <c r="A10" s="188" t="s">
        <v>179</v>
      </c>
      <c r="B10" s="189"/>
      <c r="C10" s="189"/>
      <c r="D10" s="189"/>
      <c r="E10" s="189"/>
      <c r="F10" s="189"/>
      <c r="G10" s="189"/>
      <c r="H10" s="190"/>
      <c r="I10" s="107"/>
      <c r="J10" s="43"/>
      <c r="K10" s="43"/>
      <c r="L10" s="43"/>
      <c r="M10" s="43"/>
      <c r="N10" s="43"/>
      <c r="O10" s="43"/>
      <c r="P10" s="43"/>
      <c r="Q10" s="43"/>
      <c r="R10" s="43"/>
      <c r="S10" s="43"/>
      <c r="T10" s="43"/>
    </row>
    <row r="11" spans="1:20" ht="14.25" customHeight="1">
      <c r="A11" s="220" t="s">
        <v>340</v>
      </c>
    </row>
  </sheetData>
  <mergeCells count="19">
    <mergeCell ref="L6:L7"/>
    <mergeCell ref="M6:M7"/>
    <mergeCell ref="N6:N7"/>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s>
  <phoneticPr fontId="17"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Right="0"/>
    <pageSetUpPr fitToPage="1"/>
  </sheetPr>
  <dimension ref="A1:X10"/>
  <sheetViews>
    <sheetView showZeros="0" workbookViewId="0">
      <pane ySplit="1" topLeftCell="A2" activePane="bottomLeft" state="frozen"/>
      <selection pane="bottomLeft" activeCell="A10" sqref="A10"/>
    </sheetView>
  </sheetViews>
  <sheetFormatPr defaultColWidth="9.125" defaultRowHeight="14.25" customHeight="1"/>
  <cols>
    <col min="1" max="1" width="37.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38"/>
      <c r="W2" s="3"/>
      <c r="X2" s="3" t="s">
        <v>303</v>
      </c>
    </row>
    <row r="3" spans="1:24" ht="41.25" customHeight="1">
      <c r="A3" s="180" t="str">
        <f>"2025"&amp;"年对下转移支付预算表"</f>
        <v>2025年对下转移支付预算表</v>
      </c>
      <c r="B3" s="146"/>
      <c r="C3" s="146"/>
      <c r="D3" s="146"/>
      <c r="E3" s="146"/>
      <c r="F3" s="146"/>
      <c r="G3" s="146"/>
      <c r="H3" s="146"/>
      <c r="I3" s="146"/>
      <c r="J3" s="146"/>
      <c r="K3" s="146"/>
      <c r="L3" s="146"/>
      <c r="M3" s="146"/>
      <c r="N3" s="146"/>
      <c r="O3" s="146"/>
      <c r="P3" s="146"/>
      <c r="Q3" s="146"/>
      <c r="R3" s="146"/>
      <c r="S3" s="146"/>
      <c r="T3" s="146"/>
      <c r="U3" s="146"/>
      <c r="V3" s="146"/>
      <c r="W3" s="145"/>
      <c r="X3" s="145"/>
    </row>
    <row r="4" spans="1:24" ht="18" customHeight="1">
      <c r="A4" s="202" t="str">
        <f>"单位名称："&amp;"宜良县畜牧渔业科技推广服务中心"</f>
        <v>单位名称：宜良县畜牧渔业科技推广服务中心</v>
      </c>
      <c r="B4" s="203"/>
      <c r="C4" s="203"/>
      <c r="D4" s="204"/>
      <c r="E4" s="205"/>
      <c r="F4" s="205"/>
      <c r="G4" s="205"/>
      <c r="H4" s="205"/>
      <c r="I4" s="205"/>
      <c r="W4" s="6"/>
      <c r="X4" s="6" t="s">
        <v>1</v>
      </c>
    </row>
    <row r="5" spans="1:24" ht="19.5" customHeight="1">
      <c r="A5" s="170" t="s">
        <v>304</v>
      </c>
      <c r="B5" s="153" t="s">
        <v>196</v>
      </c>
      <c r="C5" s="127"/>
      <c r="D5" s="127"/>
      <c r="E5" s="153" t="s">
        <v>305</v>
      </c>
      <c r="F5" s="127"/>
      <c r="G5" s="127"/>
      <c r="H5" s="127"/>
      <c r="I5" s="127"/>
      <c r="J5" s="127"/>
      <c r="K5" s="127"/>
      <c r="L5" s="127"/>
      <c r="M5" s="127"/>
      <c r="N5" s="127"/>
      <c r="O5" s="127"/>
      <c r="P5" s="127"/>
      <c r="Q5" s="127"/>
      <c r="R5" s="127"/>
      <c r="S5" s="127"/>
      <c r="T5" s="127"/>
      <c r="U5" s="127"/>
      <c r="V5" s="127"/>
      <c r="W5" s="150"/>
      <c r="X5" s="152"/>
    </row>
    <row r="6" spans="1:24" ht="40.5" customHeight="1">
      <c r="A6" s="132"/>
      <c r="B6" s="15" t="s">
        <v>55</v>
      </c>
      <c r="C6" s="7" t="s">
        <v>58</v>
      </c>
      <c r="D6" s="41" t="s">
        <v>288</v>
      </c>
      <c r="E6" s="24" t="s">
        <v>306</v>
      </c>
      <c r="F6" s="24" t="s">
        <v>307</v>
      </c>
      <c r="G6" s="24" t="s">
        <v>308</v>
      </c>
      <c r="H6" s="24" t="s">
        <v>309</v>
      </c>
      <c r="I6" s="24" t="s">
        <v>310</v>
      </c>
      <c r="J6" s="24" t="s">
        <v>311</v>
      </c>
      <c r="K6" s="24" t="s">
        <v>312</v>
      </c>
      <c r="L6" s="24" t="s">
        <v>313</v>
      </c>
      <c r="M6" s="24" t="s">
        <v>314</v>
      </c>
      <c r="N6" s="24" t="s">
        <v>315</v>
      </c>
      <c r="O6" s="24" t="s">
        <v>316</v>
      </c>
      <c r="P6" s="24" t="s">
        <v>317</v>
      </c>
      <c r="Q6" s="24" t="s">
        <v>318</v>
      </c>
      <c r="R6" s="24" t="s">
        <v>319</v>
      </c>
      <c r="S6" s="24" t="s">
        <v>320</v>
      </c>
      <c r="T6" s="24" t="s">
        <v>321</v>
      </c>
      <c r="U6" s="24" t="s">
        <v>322</v>
      </c>
      <c r="V6" s="24" t="s">
        <v>323</v>
      </c>
      <c r="W6" s="24" t="s">
        <v>324</v>
      </c>
      <c r="X6" s="44" t="s">
        <v>325</v>
      </c>
    </row>
    <row r="7" spans="1:24" ht="19.5" customHeight="1">
      <c r="A7" s="11">
        <v>1</v>
      </c>
      <c r="B7" s="11">
        <v>2</v>
      </c>
      <c r="C7" s="11">
        <v>3</v>
      </c>
      <c r="D7" s="42">
        <v>4</v>
      </c>
      <c r="E7" s="19">
        <v>5</v>
      </c>
      <c r="F7" s="11">
        <v>6</v>
      </c>
      <c r="G7" s="11">
        <v>7</v>
      </c>
      <c r="H7" s="42">
        <v>8</v>
      </c>
      <c r="I7" s="11">
        <v>9</v>
      </c>
      <c r="J7" s="11">
        <v>10</v>
      </c>
      <c r="K7" s="11">
        <v>11</v>
      </c>
      <c r="L7" s="42">
        <v>12</v>
      </c>
      <c r="M7" s="11">
        <v>13</v>
      </c>
      <c r="N7" s="11">
        <v>14</v>
      </c>
      <c r="O7" s="11">
        <v>15</v>
      </c>
      <c r="P7" s="42">
        <v>16</v>
      </c>
      <c r="Q7" s="11">
        <v>17</v>
      </c>
      <c r="R7" s="11">
        <v>18</v>
      </c>
      <c r="S7" s="11">
        <v>19</v>
      </c>
      <c r="T7" s="42">
        <v>20</v>
      </c>
      <c r="U7" s="42">
        <v>21</v>
      </c>
      <c r="V7" s="42">
        <v>22</v>
      </c>
      <c r="W7" s="19">
        <v>23</v>
      </c>
      <c r="X7" s="19">
        <v>24</v>
      </c>
    </row>
    <row r="8" spans="1:24" ht="19.5" customHeight="1">
      <c r="A8" s="16"/>
      <c r="B8" s="43"/>
      <c r="C8" s="43"/>
      <c r="D8" s="43"/>
      <c r="E8" s="43"/>
      <c r="F8" s="43"/>
      <c r="G8" s="43"/>
      <c r="H8" s="43"/>
      <c r="I8" s="43"/>
      <c r="J8" s="43"/>
      <c r="K8" s="43"/>
      <c r="L8" s="43"/>
      <c r="M8" s="43"/>
      <c r="N8" s="43"/>
      <c r="O8" s="43"/>
      <c r="P8" s="43"/>
      <c r="Q8" s="43"/>
      <c r="R8" s="43"/>
      <c r="S8" s="43"/>
      <c r="T8" s="43"/>
      <c r="U8" s="43"/>
      <c r="V8" s="43"/>
      <c r="W8" s="43"/>
      <c r="X8" s="43"/>
    </row>
    <row r="9" spans="1:24" ht="19.5" customHeight="1">
      <c r="A9" s="36"/>
      <c r="B9" s="43"/>
      <c r="C9" s="43"/>
      <c r="D9" s="43"/>
      <c r="E9" s="43"/>
      <c r="F9" s="43"/>
      <c r="G9" s="43"/>
      <c r="H9" s="43"/>
      <c r="I9" s="43"/>
      <c r="J9" s="43"/>
      <c r="K9" s="43"/>
      <c r="L9" s="43"/>
      <c r="M9" s="43"/>
      <c r="N9" s="43"/>
      <c r="O9" s="43"/>
      <c r="P9" s="43"/>
      <c r="Q9" s="43"/>
      <c r="R9" s="43"/>
      <c r="S9" s="43"/>
      <c r="T9" s="43"/>
      <c r="U9" s="43"/>
      <c r="V9" s="43"/>
      <c r="W9" s="43"/>
      <c r="X9" s="43"/>
    </row>
    <row r="10" spans="1:24" ht="14.25" customHeight="1">
      <c r="A10" s="220" t="s">
        <v>340</v>
      </c>
    </row>
  </sheetData>
  <mergeCells count="5">
    <mergeCell ref="A3:X3"/>
    <mergeCell ref="A4:I4"/>
    <mergeCell ref="B5:D5"/>
    <mergeCell ref="E5:X5"/>
    <mergeCell ref="A5:A6"/>
  </mergeCells>
  <phoneticPr fontId="17"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Right="0"/>
    <pageSetUpPr fitToPage="1"/>
  </sheetPr>
  <dimension ref="A1:J9"/>
  <sheetViews>
    <sheetView showZeros="0" workbookViewId="0">
      <pane ySplit="1" topLeftCell="A2" activePane="bottomLeft" state="frozen"/>
      <selection pane="bottomLeft" activeCell="A9" sqref="A9"/>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3" t="s">
        <v>326</v>
      </c>
    </row>
    <row r="3" spans="1:10" ht="41.25" customHeight="1">
      <c r="A3" s="173" t="str">
        <f>"2025"&amp;"年对下转移支付绩效目标表"</f>
        <v>2025年对下转移支付绩效目标表</v>
      </c>
      <c r="B3" s="146"/>
      <c r="C3" s="146"/>
      <c r="D3" s="146"/>
      <c r="E3" s="146"/>
      <c r="F3" s="145"/>
      <c r="G3" s="146"/>
      <c r="H3" s="145"/>
      <c r="I3" s="145"/>
      <c r="J3" s="146"/>
    </row>
    <row r="4" spans="1:10" ht="17.25" customHeight="1">
      <c r="A4" s="147" t="str">
        <f>"单位名称："&amp;"宜良县畜牧渔业科技推广服务中心"</f>
        <v>单位名称：宜良县畜牧渔业科技推广服务中心</v>
      </c>
      <c r="B4" s="88"/>
      <c r="C4" s="88"/>
      <c r="D4" s="88"/>
      <c r="E4" s="88"/>
      <c r="F4" s="88"/>
      <c r="G4" s="88"/>
      <c r="H4" s="88"/>
    </row>
    <row r="5" spans="1:10" ht="44.25" customHeight="1">
      <c r="A5" s="34" t="s">
        <v>304</v>
      </c>
      <c r="B5" s="34" t="s">
        <v>268</v>
      </c>
      <c r="C5" s="34" t="s">
        <v>269</v>
      </c>
      <c r="D5" s="34" t="s">
        <v>270</v>
      </c>
      <c r="E5" s="34" t="s">
        <v>271</v>
      </c>
      <c r="F5" s="35" t="s">
        <v>272</v>
      </c>
      <c r="G5" s="34" t="s">
        <v>273</v>
      </c>
      <c r="H5" s="35" t="s">
        <v>274</v>
      </c>
      <c r="I5" s="35" t="s">
        <v>275</v>
      </c>
      <c r="J5" s="34" t="s">
        <v>276</v>
      </c>
    </row>
    <row r="6" spans="1:10" ht="14.25" customHeight="1">
      <c r="A6" s="34">
        <v>1</v>
      </c>
      <c r="B6" s="34">
        <v>2</v>
      </c>
      <c r="C6" s="34">
        <v>3</v>
      </c>
      <c r="D6" s="34">
        <v>4</v>
      </c>
      <c r="E6" s="34">
        <v>5</v>
      </c>
      <c r="F6" s="35">
        <v>6</v>
      </c>
      <c r="G6" s="34">
        <v>7</v>
      </c>
      <c r="H6" s="35">
        <v>8</v>
      </c>
      <c r="I6" s="35">
        <v>9</v>
      </c>
      <c r="J6" s="34">
        <v>10</v>
      </c>
    </row>
    <row r="7" spans="1:10" ht="42" customHeight="1">
      <c r="A7" s="16"/>
      <c r="B7" s="36"/>
      <c r="C7" s="36"/>
      <c r="D7" s="36"/>
      <c r="E7" s="27"/>
      <c r="F7" s="37"/>
      <c r="G7" s="27"/>
      <c r="H7" s="37"/>
      <c r="I7" s="37"/>
      <c r="J7" s="27"/>
    </row>
    <row r="8" spans="1:10" ht="42" customHeight="1">
      <c r="A8" s="16"/>
      <c r="B8" s="12"/>
      <c r="C8" s="12"/>
      <c r="D8" s="12"/>
      <c r="E8" s="16"/>
      <c r="F8" s="12"/>
      <c r="G8" s="16"/>
      <c r="H8" s="12"/>
      <c r="I8" s="12"/>
      <c r="J8" s="16"/>
    </row>
    <row r="9" spans="1:10" ht="12" customHeight="1">
      <c r="A9" s="220" t="s">
        <v>340</v>
      </c>
    </row>
  </sheetData>
  <mergeCells count="2">
    <mergeCell ref="A3:J3"/>
    <mergeCell ref="A4:H4"/>
  </mergeCells>
  <phoneticPr fontId="17"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Right="0"/>
    <pageSetUpPr fitToPage="1"/>
  </sheetPr>
  <dimension ref="A1:I10"/>
  <sheetViews>
    <sheetView showZeros="0" workbookViewId="0">
      <pane ySplit="1" topLeftCell="A2" activePane="bottomLeft" state="frozen"/>
      <selection pane="bottomLeft" activeCell="A10" sqref="A10"/>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206" t="s">
        <v>327</v>
      </c>
      <c r="B2" s="207"/>
      <c r="C2" s="207"/>
      <c r="D2" s="208"/>
      <c r="E2" s="208"/>
      <c r="F2" s="208"/>
      <c r="G2" s="207"/>
      <c r="H2" s="207"/>
      <c r="I2" s="208"/>
    </row>
    <row r="3" spans="1:9" ht="41.25" customHeight="1">
      <c r="A3" s="87" t="str">
        <f>"2025"&amp;"年新增资产配置预算表"</f>
        <v>2025年新增资产配置预算表</v>
      </c>
      <c r="B3" s="137"/>
      <c r="C3" s="137"/>
      <c r="D3" s="136"/>
      <c r="E3" s="136"/>
      <c r="F3" s="136"/>
      <c r="G3" s="137"/>
      <c r="H3" s="137"/>
      <c r="I3" s="136"/>
    </row>
    <row r="4" spans="1:9" ht="14.25" customHeight="1">
      <c r="A4" s="89" t="str">
        <f>"单位名称："&amp;"宜良县畜牧渔业科技推广服务中心"</f>
        <v>单位名称：宜良县畜牧渔业科技推广服务中心</v>
      </c>
      <c r="B4" s="209"/>
      <c r="C4" s="209"/>
      <c r="D4" s="23"/>
      <c r="F4" s="22"/>
      <c r="G4" s="21"/>
      <c r="H4" s="21"/>
      <c r="I4" s="33" t="s">
        <v>1</v>
      </c>
    </row>
    <row r="5" spans="1:9" ht="28.5" customHeight="1">
      <c r="A5" s="140" t="s">
        <v>188</v>
      </c>
      <c r="B5" s="141" t="s">
        <v>189</v>
      </c>
      <c r="C5" s="100" t="s">
        <v>328</v>
      </c>
      <c r="D5" s="140" t="s">
        <v>329</v>
      </c>
      <c r="E5" s="140" t="s">
        <v>330</v>
      </c>
      <c r="F5" s="140" t="s">
        <v>331</v>
      </c>
      <c r="G5" s="141" t="s">
        <v>332</v>
      </c>
      <c r="H5" s="210"/>
      <c r="I5" s="140"/>
    </row>
    <row r="6" spans="1:9" ht="21" customHeight="1">
      <c r="A6" s="100"/>
      <c r="B6" s="144"/>
      <c r="C6" s="144"/>
      <c r="D6" s="143"/>
      <c r="E6" s="144"/>
      <c r="F6" s="144"/>
      <c r="G6" s="24" t="s">
        <v>286</v>
      </c>
      <c r="H6" s="24" t="s">
        <v>333</v>
      </c>
      <c r="I6" s="24" t="s">
        <v>334</v>
      </c>
    </row>
    <row r="7" spans="1:9" ht="17.25" customHeight="1">
      <c r="A7" s="25" t="s">
        <v>82</v>
      </c>
      <c r="B7" s="26" t="s">
        <v>83</v>
      </c>
      <c r="C7" s="25" t="s">
        <v>84</v>
      </c>
      <c r="D7" s="27" t="s">
        <v>85</v>
      </c>
      <c r="E7" s="25" t="s">
        <v>86</v>
      </c>
      <c r="F7" s="26" t="s">
        <v>87</v>
      </c>
      <c r="G7" s="28" t="s">
        <v>88</v>
      </c>
      <c r="H7" s="27" t="s">
        <v>89</v>
      </c>
      <c r="I7" s="27">
        <v>9</v>
      </c>
    </row>
    <row r="8" spans="1:9" ht="19.5" customHeight="1">
      <c r="A8" s="29"/>
      <c r="B8" s="18"/>
      <c r="C8" s="18"/>
      <c r="D8" s="16"/>
      <c r="E8" s="12"/>
      <c r="F8" s="28"/>
      <c r="G8" s="30"/>
      <c r="H8" s="31"/>
      <c r="I8" s="31"/>
    </row>
    <row r="9" spans="1:9" ht="19.5" customHeight="1">
      <c r="A9" s="211" t="s">
        <v>55</v>
      </c>
      <c r="B9" s="212"/>
      <c r="C9" s="212"/>
      <c r="D9" s="213"/>
      <c r="E9" s="214"/>
      <c r="F9" s="214"/>
      <c r="G9" s="30"/>
      <c r="H9" s="31"/>
      <c r="I9" s="31"/>
    </row>
    <row r="10" spans="1:9" ht="14.25" customHeight="1">
      <c r="A10" s="220" t="s">
        <v>340</v>
      </c>
    </row>
  </sheetData>
  <mergeCells count="11">
    <mergeCell ref="A2:I2"/>
    <mergeCell ref="A3:I3"/>
    <mergeCell ref="A4:C4"/>
    <mergeCell ref="G5:I5"/>
    <mergeCell ref="A9:F9"/>
    <mergeCell ref="A5:A6"/>
    <mergeCell ref="B5:B6"/>
    <mergeCell ref="C5:C6"/>
    <mergeCell ref="D5:D6"/>
    <mergeCell ref="E5:E6"/>
    <mergeCell ref="F5:F6"/>
  </mergeCells>
  <phoneticPr fontId="17"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Right="0"/>
    <pageSetUpPr fitToPage="1"/>
  </sheetPr>
  <dimension ref="A1:K12"/>
  <sheetViews>
    <sheetView showZeros="0" workbookViewId="0">
      <pane ySplit="1" topLeftCell="A2" activePane="bottomLeft" state="frozen"/>
      <selection pane="bottomLeft" activeCell="B17" sqref="B17:B18"/>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2"/>
      <c r="E2" s="2"/>
      <c r="F2" s="2"/>
      <c r="G2" s="2"/>
      <c r="K2" s="3" t="s">
        <v>335</v>
      </c>
    </row>
    <row r="3" spans="1:11" ht="41.25" customHeight="1">
      <c r="A3" s="146" t="str">
        <f>"2025"&amp;"年上级转移支付补助项目支出预算表"</f>
        <v>2025年上级转移支付补助项目支出预算表</v>
      </c>
      <c r="B3" s="146"/>
      <c r="C3" s="146"/>
      <c r="D3" s="146"/>
      <c r="E3" s="146"/>
      <c r="F3" s="146"/>
      <c r="G3" s="146"/>
      <c r="H3" s="146"/>
      <c r="I3" s="146"/>
      <c r="J3" s="146"/>
      <c r="K3" s="146"/>
    </row>
    <row r="4" spans="1:11" ht="13.5" customHeight="1">
      <c r="A4" s="147" t="str">
        <f>"单位名称："&amp;"宜良县畜牧渔业科技推广服务中心"</f>
        <v>单位名称：宜良县畜牧渔业科技推广服务中心</v>
      </c>
      <c r="B4" s="148"/>
      <c r="C4" s="148"/>
      <c r="D4" s="148"/>
      <c r="E4" s="148"/>
      <c r="F4" s="148"/>
      <c r="G4" s="148"/>
      <c r="H4" s="5"/>
      <c r="I4" s="5"/>
      <c r="J4" s="5"/>
      <c r="K4" s="6" t="s">
        <v>1</v>
      </c>
    </row>
    <row r="5" spans="1:11" ht="21.75" customHeight="1">
      <c r="A5" s="159" t="s">
        <v>261</v>
      </c>
      <c r="B5" s="159" t="s">
        <v>191</v>
      </c>
      <c r="C5" s="159" t="s">
        <v>262</v>
      </c>
      <c r="D5" s="167" t="s">
        <v>192</v>
      </c>
      <c r="E5" s="167" t="s">
        <v>193</v>
      </c>
      <c r="F5" s="167" t="s">
        <v>263</v>
      </c>
      <c r="G5" s="167" t="s">
        <v>264</v>
      </c>
      <c r="H5" s="170" t="s">
        <v>55</v>
      </c>
      <c r="I5" s="153" t="s">
        <v>336</v>
      </c>
      <c r="J5" s="127"/>
      <c r="K5" s="128"/>
    </row>
    <row r="6" spans="1:11" ht="21.75" customHeight="1">
      <c r="A6" s="160"/>
      <c r="B6" s="160"/>
      <c r="C6" s="160"/>
      <c r="D6" s="168"/>
      <c r="E6" s="168"/>
      <c r="F6" s="168"/>
      <c r="G6" s="168"/>
      <c r="H6" s="161"/>
      <c r="I6" s="167" t="s">
        <v>58</v>
      </c>
      <c r="J6" s="167" t="s">
        <v>59</v>
      </c>
      <c r="K6" s="167" t="s">
        <v>60</v>
      </c>
    </row>
    <row r="7" spans="1:11" ht="40.5" customHeight="1">
      <c r="A7" s="166"/>
      <c r="B7" s="166"/>
      <c r="C7" s="166"/>
      <c r="D7" s="169"/>
      <c r="E7" s="169"/>
      <c r="F7" s="169"/>
      <c r="G7" s="169"/>
      <c r="H7" s="132"/>
      <c r="I7" s="169" t="s">
        <v>57</v>
      </c>
      <c r="J7" s="169"/>
      <c r="K7" s="169"/>
    </row>
    <row r="8" spans="1:11" ht="15" customHeight="1">
      <c r="A8" s="11">
        <v>1</v>
      </c>
      <c r="B8" s="11">
        <v>2</v>
      </c>
      <c r="C8" s="11">
        <v>3</v>
      </c>
      <c r="D8" s="11">
        <v>4</v>
      </c>
      <c r="E8" s="11">
        <v>5</v>
      </c>
      <c r="F8" s="11">
        <v>6</v>
      </c>
      <c r="G8" s="11">
        <v>7</v>
      </c>
      <c r="H8" s="11">
        <v>8</v>
      </c>
      <c r="I8" s="11">
        <v>9</v>
      </c>
      <c r="J8" s="19">
        <v>10</v>
      </c>
      <c r="K8" s="19">
        <v>11</v>
      </c>
    </row>
    <row r="9" spans="1:11" ht="18.75" customHeight="1">
      <c r="A9" s="16"/>
      <c r="B9" s="12"/>
      <c r="C9" s="16"/>
      <c r="D9" s="16"/>
      <c r="E9" s="16"/>
      <c r="F9" s="16"/>
      <c r="G9" s="16"/>
      <c r="H9" s="17"/>
      <c r="I9" s="20"/>
      <c r="J9" s="20"/>
      <c r="K9" s="17"/>
    </row>
    <row r="10" spans="1:11" ht="18.75" customHeight="1">
      <c r="A10" s="18"/>
      <c r="B10" s="12"/>
      <c r="C10" s="12"/>
      <c r="D10" s="12"/>
      <c r="E10" s="12"/>
      <c r="F10" s="12"/>
      <c r="G10" s="12"/>
      <c r="H10" s="14"/>
      <c r="I10" s="14"/>
      <c r="J10" s="14"/>
      <c r="K10" s="17"/>
    </row>
    <row r="11" spans="1:11" ht="18.75" customHeight="1">
      <c r="A11" s="155" t="s">
        <v>179</v>
      </c>
      <c r="B11" s="156"/>
      <c r="C11" s="156"/>
      <c r="D11" s="156"/>
      <c r="E11" s="156"/>
      <c r="F11" s="156"/>
      <c r="G11" s="117"/>
      <c r="H11" s="14"/>
      <c r="I11" s="14"/>
      <c r="J11" s="14"/>
      <c r="K11" s="17"/>
    </row>
    <row r="12" spans="1:11" ht="14.25" customHeight="1">
      <c r="A12" s="220" t="s">
        <v>340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7"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Right="0"/>
    <pageSetUpPr fitToPage="1"/>
  </sheetPr>
  <dimension ref="A1:G12"/>
  <sheetViews>
    <sheetView showZeros="0" topLeftCell="D1" workbookViewId="0">
      <pane ySplit="1" topLeftCell="A2" activePane="bottomLeft" state="frozen"/>
      <selection pane="bottomLeft" activeCell="D12" sqref="D12"/>
    </sheetView>
  </sheetViews>
  <sheetFormatPr defaultColWidth="9.125" defaultRowHeight="14.25" customHeight="1"/>
  <cols>
    <col min="1" max="1" width="35.25" customWidth="1"/>
    <col min="2" max="4" width="28" customWidth="1"/>
    <col min="5" max="7" width="23.875" customWidth="1"/>
  </cols>
  <sheetData>
    <row r="1" spans="1:7" ht="14.25" customHeight="1">
      <c r="A1" s="1"/>
      <c r="B1" s="1"/>
      <c r="C1" s="1"/>
      <c r="D1" s="1"/>
      <c r="E1" s="1"/>
      <c r="F1" s="1"/>
      <c r="G1" s="1"/>
    </row>
    <row r="2" spans="1:7" ht="13.5" customHeight="1">
      <c r="D2" s="2"/>
      <c r="G2" s="3" t="s">
        <v>337</v>
      </c>
    </row>
    <row r="3" spans="1:7" ht="41.25" customHeight="1">
      <c r="A3" s="146" t="str">
        <f>"2025"&amp;"年部门项目中期规划预算表"</f>
        <v>2025年部门项目中期规划预算表</v>
      </c>
      <c r="B3" s="146"/>
      <c r="C3" s="146"/>
      <c r="D3" s="146"/>
      <c r="E3" s="146"/>
      <c r="F3" s="146"/>
      <c r="G3" s="146"/>
    </row>
    <row r="4" spans="1:7" ht="13.5" customHeight="1">
      <c r="A4" s="147" t="str">
        <f>"单位名称："&amp;"宜良县畜牧渔业科技推广服务中心"</f>
        <v>单位名称：宜良县畜牧渔业科技推广服务中心</v>
      </c>
      <c r="B4" s="148"/>
      <c r="C4" s="148"/>
      <c r="D4" s="148"/>
      <c r="E4" s="5"/>
      <c r="F4" s="5"/>
      <c r="G4" s="6" t="s">
        <v>1</v>
      </c>
    </row>
    <row r="5" spans="1:7" ht="21.75" customHeight="1">
      <c r="A5" s="159" t="s">
        <v>262</v>
      </c>
      <c r="B5" s="159" t="s">
        <v>261</v>
      </c>
      <c r="C5" s="159" t="s">
        <v>191</v>
      </c>
      <c r="D5" s="167" t="s">
        <v>338</v>
      </c>
      <c r="E5" s="153" t="s">
        <v>58</v>
      </c>
      <c r="F5" s="127"/>
      <c r="G5" s="128"/>
    </row>
    <row r="6" spans="1:7" ht="21.75" customHeight="1">
      <c r="A6" s="160"/>
      <c r="B6" s="160"/>
      <c r="C6" s="160"/>
      <c r="D6" s="168"/>
      <c r="E6" s="218" t="str">
        <f>"2025"&amp;"年"</f>
        <v>2025年</v>
      </c>
      <c r="F6" s="167" t="str">
        <f>("2025"+1)&amp;"年"</f>
        <v>2026年</v>
      </c>
      <c r="G6" s="167" t="str">
        <f>("2025"+2)&amp;"年"</f>
        <v>2027年</v>
      </c>
    </row>
    <row r="7" spans="1:7" ht="40.5" customHeight="1">
      <c r="A7" s="166"/>
      <c r="B7" s="166"/>
      <c r="C7" s="166"/>
      <c r="D7" s="169"/>
      <c r="E7" s="132"/>
      <c r="F7" s="169" t="s">
        <v>57</v>
      </c>
      <c r="G7" s="169"/>
    </row>
    <row r="8" spans="1:7" ht="15" customHeight="1">
      <c r="A8" s="11">
        <v>1</v>
      </c>
      <c r="B8" s="11">
        <v>2</v>
      </c>
      <c r="C8" s="11">
        <v>3</v>
      </c>
      <c r="D8" s="11">
        <v>4</v>
      </c>
      <c r="E8" s="11">
        <v>5</v>
      </c>
      <c r="F8" s="11">
        <v>6</v>
      </c>
      <c r="G8" s="11">
        <v>7</v>
      </c>
    </row>
    <row r="9" spans="1:7" ht="17.25" customHeight="1">
      <c r="A9" s="12"/>
      <c r="B9" s="13"/>
      <c r="C9" s="13"/>
      <c r="D9" s="12"/>
      <c r="E9" s="14"/>
      <c r="F9" s="14"/>
      <c r="G9" s="14"/>
    </row>
    <row r="10" spans="1:7" ht="18.75" customHeight="1">
      <c r="A10" s="12"/>
      <c r="B10" s="12"/>
      <c r="C10" s="12"/>
      <c r="D10" s="12"/>
      <c r="E10" s="14"/>
      <c r="F10" s="14"/>
      <c r="G10" s="14"/>
    </row>
    <row r="11" spans="1:7" ht="18.75" customHeight="1">
      <c r="A11" s="215" t="s">
        <v>55</v>
      </c>
      <c r="B11" s="216" t="s">
        <v>339</v>
      </c>
      <c r="C11" s="216"/>
      <c r="D11" s="217"/>
      <c r="E11" s="14"/>
      <c r="F11" s="14"/>
      <c r="G11" s="14"/>
    </row>
    <row r="12" spans="1:7" ht="14.25" customHeight="1">
      <c r="D12" s="220" t="s">
        <v>340</v>
      </c>
    </row>
  </sheetData>
  <mergeCells count="11">
    <mergeCell ref="A3:G3"/>
    <mergeCell ref="A4:D4"/>
    <mergeCell ref="E5:G5"/>
    <mergeCell ref="A11:D11"/>
    <mergeCell ref="A5:A7"/>
    <mergeCell ref="B5:B7"/>
    <mergeCell ref="C5:C7"/>
    <mergeCell ref="D5:D7"/>
    <mergeCell ref="E6:E7"/>
    <mergeCell ref="F6:F7"/>
    <mergeCell ref="G6:G7"/>
  </mergeCells>
  <phoneticPr fontId="17"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水产科熊韧</cp:lastModifiedBy>
  <dcterms:created xsi:type="dcterms:W3CDTF">2025-03-07T03:17:49Z</dcterms:created>
  <dcterms:modified xsi:type="dcterms:W3CDTF">2025-03-07T03:59:47Z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8DEABE6663ED4582ADA3793638B5D6D5_13</vt:lpwstr>
  </property>
  <property fmtid="{D5CDD505-2E9C-101B-9397-08002B2CF9AE}" pid="3" name="KSOProductBuildVer">
    <vt:lpwstr>2052-12.1.0.15990</vt:lpwstr>
  </property>
</Properties>
</file>