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部门财务收支预算总表01-1" sheetId="1" r:id="rId2"/>
    <sheet name="部门收入预算表01-2" sheetId="2" r:id="rId3"/>
    <sheet name="部门支出预算表01-3" sheetId="3" r:id="rId4"/>
    <sheet name="部门财政拨款收支预算总表02-1" sheetId="4" r:id="rId5"/>
    <sheet name="一般公共预算支出预算表02-2" sheetId="5" r:id="rId6"/>
    <sheet name="一般公共预算“三公”经费支出预算表03" sheetId="6" r:id="rId7"/>
    <sheet name="部门基本支出预算表04" sheetId="7" r:id="rId8"/>
    <sheet name="部门项目支出预算表05-1" sheetId="8" r:id="rId9"/>
    <sheet name="部门项目支出绩效目标表05-2" sheetId="9" r:id="rId10"/>
    <sheet name="部门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  <sheet name="上级转移支付补助项目支出预算表11" sheetId="16" r:id="rId17"/>
    <sheet name="部门项目中期规划预算表12" sheetId="17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0" iterate="0" iterateCount="100" iterateDelta="0.001"/>
</workbook>
</file>

<file path=xl/sharedStrings.xml><?xml version="1.0" encoding="utf-8"?>
<sst xmlns="http://schemas.openxmlformats.org/spreadsheetml/2006/main" count="950" uniqueCount="376">
  <si>
    <t>预算01-1表</t>
  </si>
  <si>
    <t>2025年部门财务收支预算总表</t>
  </si>
  <si>
    <t>单位名称：宜良县司法局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</si>
  <si>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</si>
  <si>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</si>
  <si>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</si>
  <si>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</si>
  <si>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</si>
  <si>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</si>
  <si>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</si>
  <si>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</si>
  <si>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</si>
  <si>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</si>
  <si>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</si>
  <si>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</si>
  <si>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</si>
  <si>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</si>
  <si>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</si>
  <si>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</si>
  <si>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</si>
  <si>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</si>
  <si>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</si>
  <si>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</si>
  <si>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</si>
  <si>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</si>
  <si>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</si>
  <si>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</si>
  <si>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</si>
  <si>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</si>
  <si>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</si>
  <si>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</si>
  <si>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</si>
  <si>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</si>
  <si>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</si>
  <si>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</si>
  <si>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</si>
  <si>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</si>
  <si>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</si>
  <si>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</si>
  <si>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</si>
  <si>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</si>
  <si>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</si>
  <si>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</si>
  <si>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</si>
  <si>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</si>
  <si>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</si>
  <si>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</si>
  <si>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</si>
  <si>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</si>
  <si>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</si>
  <si>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</si>
  <si>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</si>
  <si>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</si>
  <si>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</si>
  <si>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</si>
  <si>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</si>
  <si>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</si>
  <si>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</si>
  <si>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</si>
  <si>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</si>
  <si>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</si>
  <si>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</si>
  <si>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</si>
  <si>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</si>
  <si>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</si>
  <si>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</si>
  <si>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</si>
  <si>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</si>
  <si>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</si>
  <si>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</si>
  <si>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</si>
  <si>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</si>
  <si>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</t>
  </si>
  <si>
    <t>宜良县司法局</t>
  </si>
  <si>
    <t>113001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</si>
  <si>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</si>
  <si>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</si>
  <si>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</si>
  <si>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</si>
  <si>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</si>
  <si>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</si>
  <si>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</si>
  <si>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</si>
  <si>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</si>
  <si>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</si>
  <si>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</si>
  <si>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</si>
  <si>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</si>
  <si>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</si>
  <si>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</si>
  <si>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</si>
  <si>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</si>
  <si>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</si>
  <si>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</si>
  <si>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</si>
  <si>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</si>
  <si>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</si>
  <si>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</si>
  <si>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</si>
  <si>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</si>
  <si>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</si>
  <si>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</si>
  <si>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</si>
  <si>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</si>
  <si>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20406</t>
  </si>
  <si>
    <t>司法</t>
  </si>
  <si>
    <t>2040601</t>
  </si>
  <si>
    <t>行政运行</t>
  </si>
  <si>
    <t>2040650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</si>
  <si>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</si>
  <si>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</si>
  <si>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</si>
  <si>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</si>
  <si>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</si>
  <si>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</si>
  <si>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</si>
  <si>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</si>
  <si>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</si>
  <si>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</si>
  <si>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</si>
  <si>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</si>
  <si>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</si>
  <si>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</si>
  <si>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</si>
  <si>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</si>
  <si>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</si>
  <si>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</si>
  <si>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</si>
  <si>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</si>
  <si>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</si>
  <si>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</si>
  <si>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</si>
  <si>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</si>
  <si>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</si>
  <si>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</si>
  <si>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</si>
  <si>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</si>
  <si>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</si>
  <si>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</si>
  <si>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</si>
  <si>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</si>
  <si>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</si>
  <si>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</si>
  <si>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</si>
  <si>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</si>
  <si>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</si>
  <si>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</si>
  <si>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</si>
  <si>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</si>
  <si>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</si>
  <si>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</si>
  <si>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</si>
  <si>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</si>
  <si>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</si>
  <si>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</si>
  <si>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</si>
  <si>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</si>
  <si>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</si>
  <si>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</si>
  <si>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</si>
  <si>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</si>
  <si>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</si>
  <si>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</si>
  <si>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</si>
  <si>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</si>
  <si>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</si>
  <si>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</si>
  <si>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</si>
  <si>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</si>
  <si>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</si>
  <si>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</si>
  <si>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</si>
  <si>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</si>
  <si>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</si>
  <si>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</si>
  <si>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</si>
  <si>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</si>
  <si>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</si>
  <si>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</si>
  <si>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</si>
  <si>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</si>
  <si>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</si>
  <si>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</si>
  <si>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</si>
  <si>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</si>
  <si>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</si>
  <si>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</si>
  <si>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</si>
  <si>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</si>
  <si>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</si>
  <si>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</si>
  <si>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</si>
  <si>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</si>
  <si>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</si>
  <si>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</si>
  <si>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</si>
  <si>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</si>
  <si>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</si>
  <si>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</si>
  <si>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</si>
  <si>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</si>
  <si>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</si>
  <si>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</si>
  <si>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</si>
  <si>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</si>
  <si>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</si>
  <si>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</si>
  <si>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</si>
  <si>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</si>
  <si>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</si>
  <si>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</si>
  <si>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530125210000000000462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</si>
  <si>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</si>
  <si>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</si>
  <si>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</si>
  <si>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</si>
  <si>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</si>
  <si>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</si>
  <si>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</si>
  <si>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530125210000000000463</t>
  </si>
  <si>
    <t>事业人员支出工资</t>
  </si>
  <si>
    <t>30107</t>
  </si>
  <si>
    <t>绩效工资</t>
  </si>
  <si>
    <t>530125210000000000464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</si>
  <si>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</si>
  <si>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</si>
  <si>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</si>
  <si>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</si>
  <si>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</si>
  <si>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</si>
  <si>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</si>
  <si>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</si>
  <si>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</si>
  <si>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</si>
  <si>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</si>
  <si>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530125210000000000465</t>
  </si>
  <si>
    <t>30113</t>
  </si>
  <si>
    <t>530125210000000000466</t>
  </si>
  <si>
    <t>对个人和家庭的补助</t>
  </si>
  <si>
    <t>30304</t>
  </si>
  <si>
    <t>抚恤金</t>
  </si>
  <si>
    <t>530125210000000000470</t>
  </si>
  <si>
    <t>行政公务交通补贴</t>
  </si>
  <si>
    <t>30239</t>
  </si>
  <si>
    <t>其他交通费用</t>
  </si>
  <si>
    <t>530125210000000000474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</si>
  <si>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</si>
  <si>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</si>
  <si>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</si>
  <si>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</si>
  <si>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</si>
  <si>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</si>
  <si>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</si>
  <si>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</si>
  <si>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</si>
  <si>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</si>
  <si>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</si>
  <si>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</si>
  <si>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</si>
  <si>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</si>
  <si>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</si>
  <si>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</si>
  <si>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</si>
  <si>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</si>
  <si>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</si>
  <si>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530125210000000002019</t>
  </si>
  <si>
    <t>30217</t>
  </si>
  <si>
    <t>530125210000000002021</t>
  </si>
  <si>
    <t>工会经费</t>
  </si>
  <si>
    <t>30228</t>
  </si>
  <si>
    <t>530125231100001356376</t>
  </si>
  <si>
    <t>离退休人员支出</t>
  </si>
  <si>
    <t>30305</t>
  </si>
  <si>
    <t>生活补助</t>
  </si>
  <si>
    <t>530125231100001356377</t>
  </si>
  <si>
    <t>公车购置及运维费</t>
  </si>
  <si>
    <t>30231</t>
  </si>
  <si>
    <t>公务用车运行维护费</t>
  </si>
  <si>
    <t>530125231100001388541</t>
  </si>
  <si>
    <t>行政人员绩效奖励</t>
  </si>
  <si>
    <t>530125231100001388563</t>
  </si>
  <si>
    <t>其他财政补助人员生活补助</t>
  </si>
  <si>
    <t>530125241100002313915</t>
  </si>
  <si>
    <t>其他人员支出</t>
  </si>
  <si>
    <t>30199</t>
  </si>
  <si>
    <t>其他工资福利支出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</si>
  <si>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</si>
  <si>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</si>
  <si>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</si>
  <si>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</si>
  <si>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</si>
  <si>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</si>
  <si>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</si>
  <si>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</si>
  <si>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</si>
  <si>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2025年部门项目支出绩效目标表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</si>
  <si>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</si>
  <si>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</si>
  <si>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</si>
  <si>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</si>
  <si>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</si>
  <si>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</si>
  <si>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</si>
  <si>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</si>
  <si>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</si>
  <si>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</si>
  <si>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2025年部门政府性基金预算支出预算表</t>
  </si>
  <si>
    <t>政府性基金预算支出预算表</t>
  </si>
  <si>
    <t>单位名称：昆明市发展和改革委员会</t>
  </si>
  <si>
    <t>政府性基金预算支出</t>
  </si>
  <si>
    <t>预算07表</t>
  </si>
  <si>
    <t>2025年部门政府采购预算表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</si>
  <si>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</si>
  <si>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</si>
  <si>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</si>
  <si>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</si>
  <si>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</si>
  <si>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</si>
  <si>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</si>
  <si>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</si>
  <si>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</si>
  <si>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</si>
  <si>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</si>
  <si>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</si>
  <si>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</si>
  <si>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</si>
  <si>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</si>
  <si>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</si>
  <si>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</si>
  <si>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</si>
  <si>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</si>
  <si>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</si>
  <si>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</si>
  <si>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</si>
  <si>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</si>
  <si>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</si>
  <si>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</si>
  <si>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</si>
  <si>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</si>
  <si>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</si>
  <si>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</si>
  <si>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</si>
  <si>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</si>
  <si>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</si>
  <si>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</si>
  <si>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</si>
  <si>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</si>
  <si>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</si>
  <si>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</si>
  <si>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</si>
  <si>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</si>
  <si>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</si>
  <si>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</si>
  <si>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</si>
  <si>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</si>
  <si>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</si>
  <si>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2025年对下转移支付绩效目标表</t>
  </si>
  <si>
    <t xml:space="preserve">预算10表
</t>
  </si>
  <si>
    <t>2025年新增资产配置预算表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</si>
  <si>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</si>
  <si>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</si>
  <si>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</si>
  <si>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</si>
  <si>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</si>
  <si>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</si>
  <si>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</si>
  <si>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</si>
  <si>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2025年上级转移支付补助项目支出预算表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</si>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</sst>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#,##0.00;-#,##0.00;;@"/>
    <numFmt numFmtId="172" formatCode="#,##0;-#,##0;;@"/>
    <numFmt numFmtId="173" formatCode="HH:mm:ss"/>
    <numFmt numFmtId="174" formatCode="yyyy-MM-dd"/>
    <numFmt numFmtId="175" formatCode="yyyy-MM-dd HH:mm:ss"/>
  </numFmts>
  <fonts count="16">
    <font>
      <sz val="11"/>
      <color theme="1"/>
      <name val="Calibri"/>
      <scheme val="minor"/>
    </font>
    <font>
      <sz val="9"/>
      <color auto="1"/>
      <name val="宋体"/>
    </font>
    <font>
      <sz val="10"/>
      <color rgb="FF000000"/>
      <name val="宋体"/>
    </font>
    <font>
      <sz val="9"/>
      <color rgb="FF000000"/>
      <name val="宋体"/>
    </font>
    <font>
      <b/>
      <sz val="23.950000000000003"/>
      <color rgb="FF000000"/>
      <name val="宋体"/>
    </font>
    <font>
      <sz val="10"/>
      <color rgb="FF000000"/>
      <name val="Arial"/>
    </font>
    <font>
      <sz val="9.75"/>
      <color rgb="FF000000"/>
      <name val="SimSun"/>
    </font>
    <font>
      <sz val="9"/>
      <color theme="1"/>
      <name val="宋体"/>
    </font>
    <font>
      <b/>
      <sz val="9"/>
      <color rgb="FF000000"/>
      <name val="宋体"/>
    </font>
    <font>
      <b/>
      <sz val="9"/>
      <color theme="1"/>
      <name val="宋体"/>
    </font>
    <font>
      <b/>
      <sz val="21"/>
      <color rgb="FF000000"/>
      <name val="宋体"/>
    </font>
    <font>
      <sz val="11"/>
      <color rgb="FF000000"/>
      <name val="宋体"/>
    </font>
    <font>
      <b/>
      <sz val="18"/>
      <color rgb="FF000000"/>
      <name val="宋体"/>
    </font>
    <font>
      <b/>
      <sz val="23"/>
      <color rgb="FF000000"/>
      <name val="宋体"/>
    </font>
    <font>
      <b/>
      <sz val="22"/>
      <color rgb="FF000000"/>
      <name val="宋体"/>
    </font>
    <font>
      <sz val="10"/>
      <color rgb="FFFFFFFF"/>
      <name val="宋体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</border>
    <border>
      <left>
        <color rgb="0"/>
      </left>
      <right>
        <color rgb="0"/>
      </right>
      <top>
        <color rgb="0"/>
      </top>
      <bottom>
        <color rgb="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 style="thin">
        <color rgb="FF000000"/>
      </right>
      <top style="thin">
        <color rgb="FF000000"/>
      </top>
      <bottom>
        <color rgb="0"/>
      </bottom>
    </border>
    <border>
      <left>
        <color rgb="0"/>
      </left>
      <right>
        <color rgb="0"/>
      </right>
      <top style="thin">
        <color rgb="FF000000"/>
      </top>
      <bottom style="thin">
        <color rgb="FF000000"/>
      </bottom>
    </border>
    <border>
      <left>
        <color rgb="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 style="thin">
        <color rgb="FF000000"/>
      </right>
      <top>
        <color rgb="0"/>
      </top>
      <bottom>
        <color rgb="0"/>
      </bottom>
    </border>
    <border>
      <left>
        <color rgb="0"/>
      </left>
      <right>
        <color rgb="0"/>
      </right>
      <top>
        <color rgb="0"/>
      </top>
      <bottom style="thin">
        <color rgb="FF000000"/>
      </bottom>
    </border>
    <border>
      <left>
        <color rgb="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 style="thin">
        <color rgb="FF000000"/>
      </right>
      <top>
        <color rgb="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 style="thin">
        <color rgb="FF000000"/>
      </bottom>
    </border>
    <border>
      <left style="thin">
        <color rgb="FF000000"/>
      </left>
      <right>
        <color rgb="0"/>
      </right>
      <top style="thin">
        <color rgb="FF000000"/>
      </top>
      <bottom>
        <color rgb="0"/>
      </bottom>
    </border>
    <border>
      <left style="thin">
        <color rgb="FF000000"/>
      </left>
      <right>
        <color rgb="0"/>
      </right>
      <top>
        <color rgb="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1" quotePrefix="0"/>
    <xf numFmtId="171" fontId="1" fillId="0" borderId="2">
      <alignment horizontal="right" vertical="center"/>
    </xf>
    <xf numFmtId="49" fontId="1" fillId="0" borderId="2">
      <alignment horizontal="left" vertical="center" wrapText="1"/>
    </xf>
    <xf numFmtId="173" fontId="1" fillId="0" borderId="2">
      <alignment horizontal="right" vertical="center"/>
    </xf>
    <xf numFmtId="174" fontId="1" fillId="0" borderId="2">
      <alignment horizontal="right" vertical="center"/>
    </xf>
    <xf numFmtId="175" fontId="1" fillId="0" borderId="2">
      <alignment horizontal="right" vertical="center"/>
    </xf>
    <xf numFmtId="10" fontId="1" fillId="0" borderId="2">
      <alignment horizontal="right" vertical="center"/>
    </xf>
    <xf numFmtId="172" fontId="1" fillId="0" borderId="2">
      <alignment horizontal="right" vertical="center"/>
    </xf>
  </cellStyleXfs>
  <cellXfs count="209">
    <xf numFmtId="0" fontId="0" fillId="0" borderId="1" xfId="0" applyFont="1" applyBorder="1" quotePrefix="0"/>
    <xf numFmtId="171" fontId="1" fillId="0" borderId="2" xfId="1" applyFont="1" applyBorder="1" applyNumberFormat="1">
      <alignment horizontal="right" vertical="center"/>
    </xf>
    <xf numFmtId="49" fontId="1" fillId="0" borderId="2" xfId="2" applyFont="1" applyBorder="1" applyNumberFormat="1">
      <alignment horizontal="left" vertical="center" wrapText="1"/>
    </xf>
    <xf numFmtId="173" fontId="1" fillId="0" borderId="2" xfId="3" applyFont="1" applyBorder="1" applyNumberFormat="1">
      <alignment horizontal="right" vertical="center"/>
    </xf>
    <xf numFmtId="174" fontId="1" fillId="0" borderId="2" xfId="4" applyFont="1" applyBorder="1" applyNumberFormat="1">
      <alignment horizontal="right" vertical="center"/>
    </xf>
    <xf numFmtId="175" fontId="1" fillId="0" borderId="2" xfId="5" applyFont="1" applyBorder="1" applyNumberFormat="1">
      <alignment horizontal="right" vertical="center"/>
    </xf>
    <xf numFmtId="10" fontId="1" fillId="0" borderId="2" xfId="6" applyFont="1" applyBorder="1" applyNumberFormat="1">
      <alignment horizontal="right" vertical="center"/>
    </xf>
    <xf numFmtId="172" fontId="1" fillId="0" borderId="2" xfId="7" applyFont="1" applyBorder="1" applyNumberFormat="1">
      <alignment horizontal="right" vertical="center"/>
    </xf>
    <xf numFmtId="0" fontId="0" fillId="0" borderId="1" xfId="0" applyFont="1" applyBorder="1" quotePrefix="0">
      <alignment horizontal="center" vertical="center"/>
    </xf>
    <xf numFmtId="0" fontId="2" fillId="2" borderId="1" xfId="0" applyFont="1" applyFill="1" applyBorder="1" quotePrefix="0">
      <alignment horizontal="right" vertical="center" wrapText="1"/>
      <protection locked="0"/>
    </xf>
    <xf numFmtId="0" fontId="3" fillId="2" borderId="1" xfId="0" applyFont="1" applyFill="1" applyBorder="1" quotePrefix="0">
      <alignment horizontal="right" vertical="center" wrapText="1"/>
      <protection locked="0"/>
    </xf>
    <xf numFmtId="0" fontId="4" fillId="2" borderId="1" xfId="0" applyFont="1" applyFill="1" applyBorder="1" quotePrefix="1">
      <alignment horizontal="center" vertical="center" wrapText="1"/>
      <protection locked="0"/>
    </xf>
    <xf numFmtId="0" fontId="3" fillId="2" borderId="1" xfId="0" applyFont="1" applyFill="1" applyBorder="1" quotePrefix="0">
      <alignment horizontal="left" vertical="center" wrapText="1"/>
      <protection locked="0"/>
    </xf>
    <xf numFmtId="0" fontId="5" fillId="2" borderId="1" xfId="0" applyFont="1" applyFill="1" applyBorder="1" quotePrefix="0">
      <alignment horizontal="left" vertical="center"/>
    </xf>
    <xf numFmtId="0" fontId="3" fillId="0" borderId="1" xfId="0" applyFont="1" applyBorder="1" quotePrefix="0">
      <alignment horizontal="right" vertical="center"/>
    </xf>
    <xf numFmtId="0" fontId="6" fillId="0" borderId="2" xfId="0" applyFont="1" applyBorder="1" quotePrefix="0">
      <alignment horizontal="center" vertical="center" wrapText="1"/>
      <protection locked="0"/>
    </xf>
    <xf numFmtId="0" fontId="6" fillId="0" borderId="2" xfId="0" applyFont="1" applyBorder="1" quotePrefix="0">
      <alignment vertical="top" wrapText="1"/>
      <protection locked="0"/>
    </xf>
    <xf numFmtId="0" fontId="3" fillId="0" borderId="2" xfId="0" applyFont="1" applyBorder="1" quotePrefix="0">
      <alignment vertical="center" wrapText="1"/>
      <protection locked="0"/>
    </xf>
    <xf numFmtId="171" fontId="7" fillId="0" borderId="2" xfId="0" applyFont="1" applyBorder="1" applyNumberFormat="1" quotePrefix="0">
      <alignment horizontal="right" vertical="center"/>
    </xf>
    <xf numFmtId="0" fontId="3" fillId="0" borderId="2" xfId="0" applyFont="1" applyBorder="1" quotePrefix="0">
      <alignment vertical="center"/>
      <protection locked="0"/>
    </xf>
    <xf numFmtId="0" fontId="3" fillId="0" borderId="2" xfId="0" applyFont="1" applyBorder="1" quotePrefix="0">
      <alignment horizontal="left" vertical="center" wrapText="1"/>
      <protection locked="0"/>
    </xf>
    <xf numFmtId="0" fontId="3" fillId="0" borderId="2" xfId="0" applyFont="1" applyBorder="1" quotePrefix="0">
      <alignment horizontal="left" vertical="center"/>
    </xf>
    <xf numFmtId="0" fontId="8" fillId="0" borderId="2" xfId="0" applyFont="1" applyBorder="1" quotePrefix="0">
      <alignment horizontal="center" vertical="center"/>
    </xf>
    <xf numFmtId="0" fontId="8" fillId="0" borderId="2" xfId="0" applyFont="1" applyBorder="1" quotePrefix="0">
      <alignment horizontal="center" vertical="center" wrapText="1"/>
      <protection locked="0"/>
    </xf>
    <xf numFmtId="0" fontId="4" fillId="2" borderId="1" xfId="0" applyFont="1" applyFill="1" applyBorder="1" quotePrefix="0">
      <alignment horizontal="center" vertical="center" wrapText="1"/>
      <protection locked="0"/>
    </xf>
    <xf numFmtId="0" fontId="2" fillId="0" borderId="3" xfId="0" applyFont="1" applyBorder="1" quotePrefix="0">
      <alignment horizontal="center" vertical="center" wrapText="1"/>
      <protection locked="0"/>
    </xf>
    <xf numFmtId="0" fontId="2" fillId="0" borderId="4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 wrapText="1"/>
      <protection locked="0"/>
    </xf>
    <xf numFmtId="0" fontId="2" fillId="0" borderId="5" xfId="0" applyFont="1" applyBorder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 wrapText="1"/>
      <protection locked="0"/>
    </xf>
    <xf numFmtId="0" fontId="2" fillId="0" borderId="7" xfId="0" applyFont="1" applyBorder="1" quotePrefix="0">
      <alignment horizontal="center" vertical="center" wrapText="1"/>
      <protection locked="0"/>
    </xf>
    <xf numFmtId="0" fontId="2" fillId="0" borderId="8" xfId="0" applyFont="1" applyBorder="1" quotePrefix="0">
      <alignment horizontal="center" vertical="center" wrapText="1"/>
      <protection locked="0"/>
    </xf>
    <xf numFmtId="0" fontId="2" fillId="0" borderId="9" xfId="0" applyFont="1" applyBorder="1" quotePrefix="0">
      <alignment horizontal="center" vertical="center"/>
      <protection locked="0"/>
    </xf>
    <xf numFmtId="0" fontId="2" fillId="0" borderId="9" xfId="0" applyFont="1" applyBorder="1" quotePrefix="0">
      <alignment horizontal="center" vertical="center" wrapText="1"/>
      <protection locked="0"/>
    </xf>
    <xf numFmtId="0" fontId="2" fillId="0" borderId="10" xfId="0" applyFont="1" applyBorder="1" quotePrefix="0">
      <alignment horizontal="center" vertical="center" wrapText="1"/>
      <protection locked="0"/>
    </xf>
    <xf numFmtId="0" fontId="3" fillId="2" borderId="11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left" vertical="center"/>
    </xf>
    <xf numFmtId="0" fontId="3" fillId="2" borderId="10" xfId="0" applyFont="1" applyFill="1" applyBorder="1" quotePrefix="0">
      <alignment horizontal="right" vertical="center"/>
    </xf>
    <xf numFmtId="0" fontId="3" fillId="2" borderId="2" xfId="0" applyFont="1" applyFill="1" applyBorder="1" quotePrefix="0">
      <alignment horizontal="center" vertical="center"/>
      <protection locked="0"/>
    </xf>
    <xf numFmtId="0" fontId="3" fillId="2" borderId="10" xfId="0" applyFont="1" applyFill="1" applyBorder="1" quotePrefix="0">
      <alignment horizontal="right" vertical="center"/>
      <protection locked="0"/>
    </xf>
    <xf numFmtId="0" fontId="3" fillId="2" borderId="2" xfId="0" applyFont="1" applyFill="1" applyBorder="1" quotePrefix="0">
      <alignment horizontal="center" vertical="center"/>
    </xf>
    <xf numFmtId="0" fontId="3" fillId="2" borderId="2" xfId="0" applyFont="1" applyFill="1" applyBorder="1" quotePrefix="0">
      <alignment horizontal="left" vertical="center" wrapText="1"/>
      <protection locked="0"/>
    </xf>
    <xf numFmtId="0" fontId="3" fillId="2" borderId="2" xfId="0" applyFont="1" applyFill="1" applyBorder="1" quotePrefix="0">
      <alignment horizontal="left" vertical="center" wrapText="1" indent="1"/>
      <protection locked="0"/>
    </xf>
    <xf numFmtId="0" fontId="2" fillId="2" borderId="2" xfId="0" applyFont="1" applyFill="1" applyBorder="1" quotePrefix="0">
      <alignment horizontal="center" vertical="center" wrapText="1"/>
      <protection locked="0"/>
    </xf>
    <xf numFmtId="0" fontId="5" fillId="0" borderId="2" xfId="0" applyFont="1" applyBorder="1" quotePrefix="0">
      <alignment vertical="top" wrapText="1"/>
      <protection locked="0"/>
    </xf>
    <xf numFmtId="0" fontId="6" fillId="2" borderId="3" xfId="0" applyFont="1" applyFill="1" applyBorder="1" quotePrefix="0">
      <alignment horizontal="center" vertical="center"/>
    </xf>
    <xf numFmtId="0" fontId="6" fillId="0" borderId="12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  <protection locked="0"/>
    </xf>
    <xf numFmtId="0" fontId="6" fillId="0" borderId="6" xfId="0" applyFont="1" applyBorder="1" quotePrefix="0">
      <alignment horizontal="center" vertical="center"/>
      <protection locked="0"/>
    </xf>
    <xf numFmtId="0" fontId="6" fillId="0" borderId="3" xfId="0" applyFont="1" applyBorder="1" quotePrefix="0">
      <alignment horizontal="center" vertical="center"/>
      <protection locked="0"/>
    </xf>
    <xf numFmtId="0" fontId="6" fillId="0" borderId="5" xfId="0" applyFont="1" applyBorder="1" quotePrefix="0">
      <alignment horizontal="center" vertical="center"/>
    </xf>
    <xf numFmtId="0" fontId="6" fillId="0" borderId="6" xfId="0" applyFont="1" applyBorder="1" quotePrefix="0">
      <alignment horizontal="center" vertical="center"/>
    </xf>
    <xf numFmtId="0" fontId="6" fillId="2" borderId="11" xfId="0" applyFont="1" applyFill="1" applyBorder="1" quotePrefix="0">
      <alignment horizontal="center" vertical="center" wrapText="1"/>
      <protection locked="0"/>
    </xf>
    <xf numFmtId="0" fontId="6" fillId="0" borderId="11" xfId="0" applyFont="1" applyBorder="1" quotePrefix="0">
      <alignment horizontal="center" vertical="center"/>
      <protection locked="0"/>
    </xf>
    <xf numFmtId="0" fontId="6" fillId="0" borderId="2" xfId="0" applyFont="1" applyBorder="1" quotePrefix="0">
      <alignment horizontal="center" vertical="center"/>
      <protection locked="0"/>
    </xf>
    <xf numFmtId="0" fontId="6" fillId="0" borderId="11" xfId="0" applyFont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center" vertical="center" wrapText="1"/>
    </xf>
    <xf numFmtId="0" fontId="3" fillId="2" borderId="2" xfId="0" applyFont="1" applyFill="1" applyBorder="1" quotePrefix="0">
      <alignment horizontal="center" vertical="center" wrapText="1"/>
      <protection locked="0"/>
    </xf>
    <xf numFmtId="0" fontId="3" fillId="2" borderId="2" xfId="0" applyFont="1" applyFill="1" applyBorder="1" quotePrefix="0">
      <alignment horizontal="left" vertical="center" wrapText="1"/>
    </xf>
    <xf numFmtId="0" fontId="3" fillId="2" borderId="2" xfId="0" applyFont="1" applyFill="1" applyBorder="1" quotePrefix="0">
      <alignment horizontal="left" vertical="center" wrapText="1" indent="1"/>
    </xf>
    <xf numFmtId="0" fontId="3" fillId="2" borderId="2" xfId="0" applyFont="1" applyFill="1" applyBorder="1" quotePrefix="0">
      <alignment horizontal="left" vertical="center" wrapText="1" indent="2"/>
    </xf>
    <xf numFmtId="0" fontId="3" fillId="2" borderId="12" xfId="0" applyFont="1" applyFill="1" applyBorder="1" quotePrefix="0">
      <alignment horizontal="center" vertical="center" wrapText="1"/>
    </xf>
    <xf numFmtId="0" fontId="3" fillId="2" borderId="6" xfId="0" applyFont="1" applyFill="1" applyBorder="1" quotePrefix="0">
      <alignment horizontal="left" vertical="center"/>
    </xf>
    <xf numFmtId="0" fontId="5" fillId="0" borderId="1" xfId="0" applyFont="1" applyBorder="1" quotePrefix="0">
      <protection locked="0"/>
    </xf>
    <xf numFmtId="0" fontId="3" fillId="0" borderId="2" xfId="0" applyFont="1" applyBorder="1" quotePrefix="0">
      <alignment vertical="center" wrapText="1"/>
    </xf>
    <xf numFmtId="0" fontId="3" fillId="0" borderId="2" xfId="0" applyFont="1" applyBorder="1" quotePrefix="0">
      <alignment horizontal="left" vertical="center" wrapText="1"/>
    </xf>
    <xf numFmtId="171" fontId="9" fillId="0" borderId="2" xfId="0" applyFont="1" applyBorder="1" applyNumberFormat="1" quotePrefix="0">
      <alignment horizontal="right" vertical="center"/>
    </xf>
    <xf numFmtId="0" fontId="2" fillId="0" borderId="1" xfId="0" applyFont="1" applyBorder="1" quotePrefix="0">
      <alignment vertical="top"/>
    </xf>
    <xf numFmtId="0" fontId="2" fillId="0" borderId="1" xfId="0" applyFont="1" applyBorder="1" quotePrefix="0">
      <alignment horizontal="right" vertical="center"/>
    </xf>
    <xf numFmtId="0" fontId="10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  <protection locked="0"/>
    </xf>
    <xf numFmtId="0" fontId="2" fillId="0" borderId="1" xfId="0" applyFont="1" applyBorder="1" quotePrefix="0">
      <alignment horizontal="right"/>
    </xf>
    <xf numFmtId="49" fontId="11" fillId="0" borderId="12" xfId="0" applyFont="1" applyBorder="1" applyNumberFormat="1" quotePrefix="0">
      <alignment horizontal="center" vertical="center" wrapText="1"/>
    </xf>
    <xf numFmtId="49" fontId="11" fillId="0" borderId="6" xfId="0" applyFont="1" applyBorder="1" applyNumberFormat="1" quotePrefix="0">
      <alignment horizontal="center" vertical="center" wrapText="1"/>
    </xf>
    <xf numFmtId="0" fontId="11" fillId="0" borderId="3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/>
    </xf>
    <xf numFmtId="0" fontId="11" fillId="0" borderId="4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</xf>
    <xf numFmtId="0" fontId="11" fillId="0" borderId="11" xfId="0" applyFont="1" applyBorder="1" quotePrefix="0">
      <alignment horizontal="center" vertical="center"/>
    </xf>
    <xf numFmtId="0" fontId="11" fillId="0" borderId="2" xfId="0" applyFont="1" applyBorder="1" quotePrefix="0">
      <alignment horizontal="center" vertical="center"/>
    </xf>
    <xf numFmtId="0" fontId="11" fillId="0" borderId="10" xfId="0" applyFont="1" applyBorder="1" quotePrefix="0">
      <alignment horizontal="center" vertical="center"/>
    </xf>
    <xf numFmtId="0" fontId="3" fillId="0" borderId="2" xfId="0" applyFont="1" applyBorder="1" quotePrefix="0">
      <alignment horizontal="center" vertical="center"/>
    </xf>
    <xf numFmtId="0" fontId="3" fillId="0" borderId="2" xfId="0" applyFont="1" applyBorder="1" quotePrefix="0">
      <alignment horizontal="left" vertical="center" wrapText="1" indent="1"/>
    </xf>
    <xf numFmtId="0" fontId="3" fillId="0" borderId="2" xfId="0" applyFont="1" applyBorder="1" quotePrefix="0">
      <alignment horizontal="left" vertical="center" wrapText="1" indent="2"/>
    </xf>
    <xf numFmtId="0" fontId="2" fillId="0" borderId="12" xfId="0" applyFont="1" applyBorder="1" quotePrefix="0">
      <alignment horizontal="center" vertical="center"/>
    </xf>
    <xf numFmtId="0" fontId="2" fillId="0" borderId="6" xfId="0" applyFont="1" applyBorder="1" quotePrefix="0">
      <alignment horizontal="center" vertical="center"/>
    </xf>
    <xf numFmtId="0" fontId="5" fillId="0" borderId="1" xfId="0" applyFont="1" applyBorder="1" quotePrefix="0"/>
    <xf numFmtId="0" fontId="3" fillId="0" borderId="1" xfId="0" applyFont="1" applyBorder="1" quotePrefix="0">
      <alignment horizontal="right" vertical="center" wrapText="1"/>
    </xf>
    <xf numFmtId="0" fontId="12" fillId="0" borderId="1" xfId="0" applyFont="1" applyBorder="1" quotePrefix="0">
      <alignment horizontal="center" vertical="center"/>
    </xf>
    <xf numFmtId="0" fontId="3" fillId="0" borderId="1" xfId="0" applyFont="1" applyBorder="1" quotePrefix="0">
      <alignment horizontal="left" vertical="center"/>
    </xf>
    <xf numFmtId="0" fontId="2" fillId="2" borderId="1" xfId="0" applyFont="1" applyFill="1" applyBorder="1" quotePrefix="0">
      <alignment horizontal="left" vertical="center" wrapText="1"/>
      <protection locked="0"/>
    </xf>
    <xf numFmtId="0" fontId="2" fillId="0" borderId="2" xfId="0" applyFont="1" applyBorder="1" quotePrefix="0">
      <alignment horizontal="center" vertical="center" wrapText="1"/>
      <protection locked="0"/>
    </xf>
    <xf numFmtId="0" fontId="2" fillId="2" borderId="2" xfId="0" applyFont="1" applyFill="1" applyBorder="1" quotePrefix="0">
      <alignment horizontal="center" vertical="center"/>
      <protection locked="0"/>
    </xf>
    <xf numFmtId="0" fontId="5" fillId="2" borderId="2" xfId="0" applyFont="1" applyFill="1" applyBorder="1" quotePrefix="0">
      <alignment vertical="top" wrapText="1"/>
      <protection locked="0"/>
    </xf>
    <xf numFmtId="0" fontId="2" fillId="2" borderId="2" xfId="0" applyFont="1" applyFill="1" applyBorder="1" quotePrefix="0">
      <alignment horizontal="right" vertical="center" wrapText="1"/>
      <protection locked="0"/>
    </xf>
    <xf numFmtId="0" fontId="2" fillId="2" borderId="2" xfId="0" applyFont="1" applyFill="1" applyBorder="1" quotePrefix="0">
      <alignment horizontal="right" vertical="center"/>
      <protection locked="0"/>
    </xf>
    <xf numFmtId="0" fontId="2" fillId="0" borderId="1" xfId="0" applyFont="1" applyBorder="1" quotePrefix="0">
      <alignment vertical="top"/>
      <protection locked="0"/>
    </xf>
    <xf numFmtId="49" fontId="2" fillId="0" borderId="1" xfId="0" applyFont="1" applyBorder="1" applyNumberFormat="1" quotePrefix="0">
      <protection locked="0"/>
    </xf>
    <xf numFmtId="0" fontId="2" fillId="0" borderId="1" xfId="0" applyFont="1" applyBorder="1" quotePrefix="0">
      <protection locked="0"/>
    </xf>
    <xf numFmtId="0" fontId="3" fillId="0" borderId="1" xfId="0" applyFont="1" applyBorder="1" quotePrefix="0">
      <alignment horizontal="right" vertical="center"/>
      <protection locked="0"/>
    </xf>
    <xf numFmtId="0" fontId="13" fillId="0" borderId="1" xfId="0" applyFont="1" applyBorder="1" quotePrefix="0">
      <alignment horizontal="center" vertical="center"/>
      <protection locked="0"/>
    </xf>
    <xf numFmtId="0" fontId="13" fillId="0" borderId="1" xfId="0" applyFont="1" applyBorder="1" quotePrefix="0">
      <alignment horizontal="center" vertical="center"/>
    </xf>
    <xf numFmtId="0" fontId="11" fillId="0" borderId="1" xfId="0" applyFont="1" applyBorder="1" quotePrefix="0">
      <alignment horizontal="left" vertical="center"/>
    </xf>
    <xf numFmtId="0" fontId="11" fillId="0" borderId="1" xfId="0" applyFont="1" applyBorder="1" quotePrefix="0">
      <alignment horizontal="left" vertical="center"/>
      <protection locked="0"/>
    </xf>
    <xf numFmtId="0" fontId="11" fillId="0" borderId="1" xfId="0" applyFont="1" applyBorder="1" quotePrefix="0">
      <protection locked="0"/>
    </xf>
    <xf numFmtId="0" fontId="11" fillId="0" borderId="1" xfId="0" applyFont="1" applyBorder="1" quotePrefix="0"/>
    <xf numFmtId="0" fontId="11" fillId="0" borderId="3" xfId="0" applyFont="1" applyBorder="1" quotePrefix="0">
      <alignment horizontal="center" vertical="center" wrapText="1"/>
      <protection locked="0"/>
    </xf>
    <xf numFmtId="0" fontId="11" fillId="0" borderId="5" xfId="0" applyFont="1" applyBorder="1" quotePrefix="0">
      <alignment horizontal="center" vertical="center"/>
      <protection locked="0"/>
    </xf>
    <xf numFmtId="0" fontId="11" fillId="0" borderId="5" xfId="0" applyFont="1" applyBorder="1" quotePrefix="0">
      <alignment horizontal="center" vertical="center" wrapText="1"/>
      <protection locked="0"/>
    </xf>
    <xf numFmtId="0" fontId="11" fillId="0" borderId="6" xfId="0" applyFont="1" applyBorder="1" quotePrefix="0">
      <alignment horizontal="center" vertical="center"/>
      <protection locked="0"/>
    </xf>
    <xf numFmtId="0" fontId="11" fillId="0" borderId="7" xfId="0" applyFont="1" applyBorder="1" quotePrefix="0">
      <alignment horizontal="center" vertical="center" wrapText="1"/>
      <protection locked="0"/>
    </xf>
    <xf numFmtId="0" fontId="11" fillId="0" borderId="7" xfId="0" applyFont="1" applyBorder="1" quotePrefix="0">
      <alignment horizontal="center" vertical="center"/>
    </xf>
    <xf numFmtId="0" fontId="11" fillId="0" borderId="7" xfId="0" applyFont="1" applyBorder="1" quotePrefix="0">
      <alignment horizontal="center" vertical="center"/>
      <protection locked="0"/>
    </xf>
    <xf numFmtId="0" fontId="11" fillId="0" borderId="12" xfId="0" applyFont="1" applyBorder="1" quotePrefix="0">
      <alignment horizontal="center" vertical="center"/>
    </xf>
    <xf numFmtId="0" fontId="11" fillId="0" borderId="6" xfId="0" applyFont="1" applyBorder="1" quotePrefix="0">
      <alignment horizontal="center" vertical="center" wrapText="1"/>
      <protection locked="0"/>
    </xf>
    <xf numFmtId="0" fontId="11" fillId="0" borderId="12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/>
      <protection locked="0"/>
    </xf>
    <xf numFmtId="0" fontId="11" fillId="0" borderId="2" xfId="0" applyFont="1" applyBorder="1" quotePrefix="0">
      <alignment horizontal="center" vertical="center" wrapText="1"/>
      <protection locked="0"/>
    </xf>
    <xf numFmtId="0" fontId="11" fillId="2" borderId="11" xfId="0" applyFont="1" applyFill="1" applyBorder="1" quotePrefix="0">
      <alignment horizontal="center" vertical="center" wrapText="1"/>
      <protection locked="0"/>
    </xf>
    <xf numFmtId="0" fontId="2" fillId="0" borderId="2" xfId="0" applyFont="1" applyBorder="1" quotePrefix="0">
      <alignment horizontal="center" vertical="center"/>
      <protection locked="0"/>
    </xf>
    <xf numFmtId="49" fontId="7" fillId="0" borderId="2" xfId="2" applyFont="1" applyBorder="1" applyNumberFormat="1" quotePrefix="0">
      <alignment horizontal="left" vertical="center" wrapText="1"/>
    </xf>
    <xf numFmtId="0" fontId="2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/>
    </xf>
    <xf numFmtId="0" fontId="3" fillId="0" borderId="5" xfId="0" applyFont="1" applyBorder="1" quotePrefix="0">
      <alignment horizontal="left" vertical="center"/>
      <protection locked="0"/>
    </xf>
    <xf numFmtId="0" fontId="3" fillId="0" borderId="6" xfId="0" applyFont="1" applyBorder="1" quotePrefix="0">
      <alignment horizontal="left" vertical="center"/>
      <protection locked="0"/>
    </xf>
    <xf numFmtId="49" fontId="2" fillId="0" borderId="1" xfId="0" applyFont="1" applyBorder="1" applyNumberFormat="1" quotePrefix="0"/>
    <xf numFmtId="0" fontId="3" fillId="0" borderId="1" xfId="0" applyFont="1" applyBorder="1" quotePrefix="0">
      <alignment horizontal="right"/>
    </xf>
    <xf numFmtId="0" fontId="11" fillId="0" borderId="3" xfId="0" applyFont="1" applyBorder="1" quotePrefix="0">
      <alignment horizontal="center" vertical="center" wrapText="1"/>
    </xf>
    <xf numFmtId="0" fontId="11" fillId="2" borderId="3" xfId="0" applyFont="1" applyFill="1" applyBorder="1" quotePrefix="0">
      <alignment horizontal="center" vertical="center"/>
    </xf>
    <xf numFmtId="0" fontId="11" fillId="0" borderId="7" xfId="0" applyFont="1" applyBorder="1" quotePrefix="0">
      <alignment horizontal="center" vertical="center" wrapText="1"/>
    </xf>
    <xf numFmtId="0" fontId="11" fillId="0" borderId="13" xfId="0" applyFont="1" applyBorder="1" quotePrefix="0">
      <alignment horizontal="center" vertical="center"/>
    </xf>
    <xf numFmtId="0" fontId="11" fillId="0" borderId="14" xfId="0" applyFont="1" applyBorder="1" quotePrefix="0">
      <alignment horizontal="center" vertical="center" wrapText="1"/>
      <protection locked="0"/>
    </xf>
    <xf numFmtId="0" fontId="11" fillId="0" borderId="11" xfId="0" applyFont="1" applyBorder="1" quotePrefix="0">
      <alignment horizontal="center" vertical="center" wrapText="1"/>
    </xf>
    <xf numFmtId="0" fontId="11" fillId="0" borderId="2" xfId="0" applyFont="1" applyBorder="1" quotePrefix="0">
      <alignment horizontal="center" vertical="center" wrapText="1"/>
    </xf>
    <xf numFmtId="0" fontId="2" fillId="0" borderId="2" xfId="0" applyFont="1" applyBorder="1" quotePrefix="0">
      <alignment horizontal="center" vertical="center"/>
    </xf>
    <xf numFmtId="0" fontId="14" fillId="0" borderId="1" xfId="0" applyFont="1" applyBorder="1" quotePrefix="1">
      <alignment horizontal="center" vertical="center"/>
    </xf>
    <xf numFmtId="0" fontId="11" fillId="0" borderId="2" xfId="0" applyFont="1" applyBorder="1" quotePrefix="0">
      <alignment horizontal="center" vertical="center"/>
      <protection locked="0"/>
    </xf>
    <xf numFmtId="0" fontId="2" fillId="0" borderId="2" xfId="0" applyFont="1" applyBorder="1" quotePrefix="0">
      <alignment horizontal="center" vertical="center" wrapText="1"/>
    </xf>
    <xf numFmtId="0" fontId="3" fillId="0" borderId="2" xfId="0" applyFont="1" applyBorder="1" quotePrefix="0">
      <alignment horizontal="center" vertical="center" wrapText="1"/>
    </xf>
    <xf numFmtId="0" fontId="15" fillId="0" borderId="1" xfId="0" applyFont="1" applyBorder="1" quotePrefix="0">
      <alignment horizontal="right"/>
      <protection locked="0"/>
    </xf>
    <xf numFmtId="49" fontId="15" fillId="0" borderId="1" xfId="0" applyFont="1" applyBorder="1" applyNumberFormat="1" quotePrefix="0">
      <protection locked="0"/>
    </xf>
    <xf numFmtId="0" fontId="10" fillId="0" borderId="1" xfId="0" applyFont="1" applyBorder="1" quotePrefix="1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 wrapText="1"/>
      <protection locked="0"/>
    </xf>
    <xf numFmtId="0" fontId="10" fillId="0" borderId="1" xfId="0" applyFont="1" applyBorder="1" quotePrefix="0">
      <alignment horizontal="center" vertical="center"/>
      <protection locked="0"/>
    </xf>
    <xf numFmtId="49" fontId="11" fillId="0" borderId="3" xfId="0" applyFont="1" applyBorder="1" applyNumberFormat="1" quotePrefix="0">
      <alignment horizontal="center" vertical="center" wrapText="1"/>
      <protection locked="0"/>
    </xf>
    <xf numFmtId="49" fontId="11" fillId="0" borderId="7" xfId="0" applyFont="1" applyBorder="1" applyNumberFormat="1" quotePrefix="0">
      <alignment horizontal="center" vertical="center" wrapText="1"/>
      <protection locked="0"/>
    </xf>
    <xf numFmtId="0" fontId="11" fillId="0" borderId="3" xfId="0" applyFont="1" applyBorder="1" quotePrefix="0">
      <alignment horizontal="center" vertical="center"/>
    </xf>
    <xf numFmtId="49" fontId="11" fillId="0" borderId="2" xfId="0" applyFont="1" applyBorder="1" applyNumberFormat="1" quotePrefix="0">
      <alignment horizontal="center" vertical="center"/>
      <protection locked="0"/>
    </xf>
    <xf numFmtId="0" fontId="2" fillId="0" borderId="6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 wrapText="1"/>
    </xf>
    <xf numFmtId="0" fontId="3" fillId="0" borderId="1" xfId="0" applyFont="1" applyBorder="1" quotePrefix="0">
      <alignment horizontal="right"/>
      <protection locked="0"/>
    </xf>
    <xf numFmtId="0" fontId="11" fillId="0" borderId="4" xfId="0" applyFont="1" applyBorder="1" quotePrefix="0">
      <alignment horizontal="center" vertical="center"/>
      <protection locked="0"/>
    </xf>
    <xf numFmtId="0" fontId="11" fillId="0" borderId="4" xfId="0" applyFont="1" applyBorder="1" quotePrefix="0">
      <alignment horizontal="center" vertical="center" wrapText="1"/>
    </xf>
    <xf numFmtId="0" fontId="11" fillId="0" borderId="5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/>
      <protection locked="0"/>
    </xf>
    <xf numFmtId="0" fontId="11" fillId="0" borderId="8" xfId="0" applyFont="1" applyBorder="1" quotePrefix="0">
      <alignment horizontal="center" vertical="center" wrapText="1"/>
    </xf>
    <xf numFmtId="0" fontId="11" fillId="0" borderId="8" xfId="0" applyFont="1" applyBorder="1" quotePrefix="0">
      <alignment horizontal="center" vertical="center" wrapText="1"/>
      <protection locked="0"/>
    </xf>
    <xf numFmtId="0" fontId="11" fillId="0" borderId="9" xfId="0" applyFont="1" applyBorder="1" quotePrefix="0">
      <alignment horizontal="center" vertical="center" wrapText="1"/>
    </xf>
    <xf numFmtId="0" fontId="11" fillId="0" borderId="9" xfId="0" applyFont="1" applyBorder="1" quotePrefix="0">
      <alignment horizontal="center" vertical="center"/>
      <protection locked="0"/>
    </xf>
    <xf numFmtId="0" fontId="11" fillId="0" borderId="9" xfId="0" applyFont="1" applyBorder="1" quotePrefix="0">
      <alignment horizontal="center" vertical="center" wrapText="1"/>
      <protection locked="0"/>
    </xf>
    <xf numFmtId="0" fontId="11" fillId="0" borderId="10" xfId="0" applyFont="1" applyBorder="1" quotePrefix="0">
      <alignment horizontal="center" vertical="center"/>
      <protection locked="0"/>
    </xf>
    <xf numFmtId="0" fontId="11" fillId="0" borderId="10" xfId="0" applyFont="1" applyBorder="1" quotePrefix="0">
      <alignment horizontal="center" vertical="center" wrapText="1"/>
    </xf>
    <xf numFmtId="0" fontId="11" fillId="0" borderId="10" xfId="0" applyFont="1" applyBorder="1" quotePrefix="0">
      <alignment horizontal="center" vertical="center" wrapText="1"/>
      <protection locked="0"/>
    </xf>
    <xf numFmtId="172" fontId="7" fillId="0" borderId="2" xfId="7" applyFont="1" applyBorder="1" applyNumberFormat="1" quotePrefix="0">
      <alignment horizontal="center" vertical="center"/>
    </xf>
    <xf numFmtId="172" fontId="7" fillId="0" borderId="2" xfId="0" applyFont="1" applyBorder="1" applyNumberFormat="1" quotePrefix="0">
      <alignment horizontal="center" vertical="center"/>
    </xf>
    <xf numFmtId="0" fontId="3" fillId="0" borderId="11" xfId="0" applyFont="1" applyBorder="1" quotePrefix="0">
      <alignment horizontal="left" vertical="center" wrapText="1"/>
    </xf>
    <xf numFmtId="0" fontId="3" fillId="0" borderId="10" xfId="0" applyFont="1" applyBorder="1" quotePrefix="0">
      <alignment horizontal="left" vertical="center"/>
      <protection locked="0"/>
    </xf>
    <xf numFmtId="0" fontId="3" fillId="0" borderId="10" xfId="0" applyFont="1" applyBorder="1" quotePrefix="0">
      <alignment horizontal="left" vertical="center" wrapText="1"/>
    </xf>
    <xf numFmtId="3" fontId="3" fillId="0" borderId="10" xfId="0" applyFont="1" applyBorder="1" applyNumberFormat="1" quotePrefix="0">
      <alignment horizontal="right" vertical="center"/>
    </xf>
    <xf numFmtId="0" fontId="3" fillId="0" borderId="14" xfId="0" applyFont="1" applyBorder="1" quotePrefix="0">
      <alignment horizontal="center" vertical="center"/>
    </xf>
    <xf numFmtId="0" fontId="3" fillId="0" borderId="9" xfId="0" applyFont="1" applyBorder="1" quotePrefix="0">
      <alignment horizontal="left" vertical="center"/>
      <protection locked="0"/>
    </xf>
    <xf numFmtId="0" fontId="3" fillId="0" borderId="9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</xf>
    <xf numFmtId="0" fontId="3" fillId="0" borderId="15" xfId="0" applyFont="1" applyBorder="1" quotePrefix="0">
      <alignment horizontal="left" vertical="center"/>
      <protection locked="0"/>
    </xf>
    <xf numFmtId="0" fontId="3" fillId="2" borderId="15" xfId="0" applyFont="1" applyFill="1" applyBorder="1" quotePrefix="0">
      <alignment horizontal="left" vertical="center"/>
    </xf>
    <xf numFmtId="171" fontId="7" fillId="0" borderId="15" xfId="0" applyFont="1" applyBorder="1" applyNumberFormat="1" quotePrefix="0">
      <alignment horizontal="left" vertical="center"/>
    </xf>
    <xf numFmtId="0" fontId="2" fillId="0" borderId="1" xfId="0" applyFont="1" applyBorder="1" quotePrefix="0">
      <alignment wrapText="1"/>
    </xf>
    <xf numFmtId="0" fontId="3" fillId="0" borderId="1" xfId="0" applyFont="1" applyBorder="1" quotePrefix="0">
      <alignment vertical="top" wrapText="1"/>
      <protection locked="0"/>
    </xf>
    <xf numFmtId="0" fontId="3" fillId="0" borderId="1" xfId="0" applyFont="1" applyBorder="1" quotePrefix="0">
      <alignment horizontal="right" vertical="center" wrapText="1"/>
      <protection locked="0"/>
    </xf>
    <xf numFmtId="0" fontId="14" fillId="0" borderId="1" xfId="0" applyFont="1" applyBorder="1" quotePrefix="1">
      <alignment horizontal="center" vertical="center" wrapText="1"/>
    </xf>
    <xf numFmtId="0" fontId="13" fillId="0" borderId="1" xfId="0" applyFont="1" applyBorder="1" quotePrefix="0">
      <alignment horizontal="center" vertical="center" wrapText="1"/>
    </xf>
    <xf numFmtId="0" fontId="13" fillId="0" borderId="1" xfId="0" applyFont="1" applyBorder="1" quotePrefix="0">
      <alignment horizontal="center" vertical="center" wrapText="1"/>
      <protection locked="0"/>
    </xf>
    <xf numFmtId="0" fontId="3" fillId="0" borderId="1" xfId="0" applyFont="1" applyBorder="1" quotePrefix="0">
      <alignment horizontal="left" vertical="center" wrapText="1"/>
    </xf>
    <xf numFmtId="0" fontId="11" fillId="0" borderId="1" xfId="0" applyFont="1" applyBorder="1" quotePrefix="0">
      <alignment wrapText="1"/>
    </xf>
    <xf numFmtId="0" fontId="3" fillId="0" borderId="1" xfId="0" applyFont="1" applyBorder="1" quotePrefix="0">
      <alignment horizontal="right" wrapText="1"/>
      <protection locked="0"/>
    </xf>
    <xf numFmtId="0" fontId="2" fillId="0" borderId="1" xfId="0" applyFont="1" applyBorder="1" quotePrefix="0">
      <alignment horizontal="right" wrapText="1"/>
    </xf>
    <xf numFmtId="0" fontId="11" fillId="0" borderId="13" xfId="0" applyFont="1" applyBorder="1" quotePrefix="0">
      <alignment horizontal="center" vertical="center" wrapText="1"/>
    </xf>
    <xf numFmtId="0" fontId="2" fillId="0" borderId="11" xfId="0" applyFont="1" applyBorder="1" quotePrefix="0">
      <alignment horizontal="center" vertical="center"/>
      <protection locked="0"/>
    </xf>
    <xf numFmtId="0" fontId="14" fillId="0" borderId="1" xfId="0" applyFont="1" applyBorder="1" quotePrefix="0">
      <alignment horizontal="center" vertical="center"/>
    </xf>
    <xf numFmtId="0" fontId="3" fillId="2" borderId="1" xfId="0" applyFont="1" applyFill="1" applyBorder="1" quotePrefix="0">
      <alignment horizontal="right" vertical="top" wrapText="1"/>
      <protection locked="0"/>
    </xf>
    <xf numFmtId="0" fontId="5" fillId="0" borderId="1" xfId="0" applyFont="1" applyBorder="1" quotePrefix="0">
      <alignment vertical="top"/>
      <protection locked="0"/>
    </xf>
    <xf numFmtId="0" fontId="5" fillId="0" borderId="1" xfId="0" applyFont="1" applyBorder="1" quotePrefix="0">
      <alignment vertical="top"/>
    </xf>
    <xf numFmtId="0" fontId="2" fillId="2" borderId="1" xfId="0" applyFont="1" applyFill="1" applyBorder="1" quotePrefix="0">
      <alignment horizontal="right" vertical="center"/>
      <protection locked="0"/>
    </xf>
    <xf numFmtId="0" fontId="3" fillId="0" borderId="2" xfId="0" applyFont="1" applyBorder="1" quotePrefix="0">
      <alignment horizontal="center" vertical="center" wrapText="1"/>
      <protection locked="0"/>
    </xf>
    <xf numFmtId="3" fontId="3" fillId="2" borderId="2" xfId="0" applyFont="1" applyFill="1" applyBorder="1" applyNumberFormat="1" quotePrefix="0">
      <alignment horizontal="right" vertical="center"/>
      <protection locked="0"/>
    </xf>
    <xf numFmtId="4" fontId="3" fillId="0" borderId="2" xfId="0" applyFont="1" applyBorder="1" applyNumberFormat="1" quotePrefix="0">
      <alignment horizontal="right" vertical="center"/>
      <protection locked="0"/>
    </xf>
    <xf numFmtId="0" fontId="3" fillId="0" borderId="2" xfId="0" applyFont="1" applyBorder="1" quotePrefix="0">
      <alignment horizontal="left"/>
      <protection locked="0"/>
    </xf>
    <xf numFmtId="0" fontId="3" fillId="0" borderId="2" xfId="0" applyFont="1" applyBorder="1" quotePrefix="0">
      <alignment horizontal="left"/>
    </xf>
    <xf numFmtId="0" fontId="3" fillId="2" borderId="2" xfId="0" applyFont="1" applyFill="1" applyBorder="1" quotePrefix="0">
      <alignment horizontal="right" vertical="center"/>
    </xf>
    <xf numFmtId="0" fontId="13" fillId="0" borderId="1" xfId="0" applyFont="1" applyBorder="1" quotePrefix="1">
      <alignment horizontal="center" vertical="center"/>
    </xf>
    <xf numFmtId="4" fontId="3" fillId="0" borderId="2" xfId="0" applyFont="1" applyBorder="1" applyNumberFormat="1" quotePrefix="0">
      <alignment horizontal="right" vertical="center" wrapText="1"/>
    </xf>
    <xf numFmtId="4" fontId="7" fillId="0" borderId="2" xfId="1" applyFont="1" applyBorder="1" applyNumberFormat="1" quotePrefix="0">
      <alignment horizontal="right" vertical="center"/>
    </xf>
    <xf numFmtId="4" fontId="3" fillId="0" borderId="2" xfId="0" applyFont="1" applyBorder="1" applyNumberFormat="1" quotePrefix="0">
      <alignment horizontal="right" vertical="center" wrapText="1"/>
      <protection locked="0"/>
    </xf>
    <xf numFmtId="0" fontId="3" fillId="0" borderId="2" xfId="0" applyFont="1" applyBorder="1" quotePrefix="0">
      <alignment horizontal="left" vertical="center"/>
      <protection locked="0"/>
    </xf>
    <xf numFmtId="0" fontId="3" fillId="0" borderId="12" xfId="0" applyFont="1" applyBorder="1" quotePrefix="0">
      <alignment horizontal="center" vertical="center" wrapText="1"/>
      <protection locked="0"/>
    </xf>
    <xf numFmtId="0" fontId="3" fillId="0" borderId="5" xfId="0" applyFont="1" applyBorder="1" quotePrefix="0">
      <alignment horizontal="left" vertical="center" wrapText="1"/>
      <protection locked="0"/>
    </xf>
    <xf numFmtId="0" fontId="3" fillId="0" borderId="6" xfId="0" applyFont="1" applyBorder="1" quotePrefix="0">
      <alignment horizontal="left" vertical="center" wrapText="1"/>
      <protection locked="0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A7E4B6F-AE7E-1D1D-CD98-793AAD9EEAC7}" mc:Ignorable="x14ac xr xr2 xr3">
  <sheetPr>
    <outlinePr summaryRight="0"/>
    <pageSetUpPr fitToPage="1"/>
  </sheetPr>
  <dimension ref="A1:D37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41.00390625" customWidth="1"/>
  </cols>
  <sheetData>
    <row customHeight="1" ht="12.75">
      <c r="A1" s="8"/>
      <c r="B1" s="8"/>
      <c r="C1" s="8"/>
      <c r="D1" s="8"/>
    </row>
    <row customHeight="1" ht="15">
      <c r="A2" s="9"/>
      <c r="B2" s="9"/>
      <c r="C2" s="9"/>
      <c r="D2" s="10" t="s">
        <v>0</v>
      </c>
    </row>
    <row customHeight="1" ht="41.25">
      <c r="A3" s="11" t="str">
        <f>"2025"&amp;"年部门财务收支预算总表"</f>
        <v>2025年部门财务收支预算总表</v>
      </c>
    </row>
    <row customHeight="1" ht="17.25">
      <c r="A4" s="12" t="str">
        <f>"单位名称："&amp;"宜良县司法局"</f>
        <v>单位名称：宜良县司法局</v>
      </c>
      <c r="B4" s="13"/>
      <c r="D4" s="14" t="s">
        <v>3</v>
      </c>
    </row>
    <row customHeight="1" ht="23.25">
      <c r="A5" s="15" t="s">
        <v>4</v>
      </c>
      <c r="B5" s="16"/>
      <c r="C5" s="15" t="s">
        <v>5</v>
      </c>
      <c r="D5" s="16"/>
    </row>
    <row customHeight="1" ht="24">
      <c r="A6" s="15" t="s">
        <v>6</v>
      </c>
      <c r="B6" s="15" t="s">
        <v>7</v>
      </c>
      <c r="C6" s="15" t="s">
        <v>8</v>
      </c>
      <c r="D6" s="15" t="s">
        <v>7</v>
      </c>
    </row>
    <row customHeight="1" ht="17.25">
      <c r="A7" s="17" t="s">
        <v>9</v>
      </c>
      <c r="B7" s="18">
        <v>10038586.56</v>
      </c>
      <c r="C7" s="17" t="s">
        <v>10</v>
      </c>
      <c r="D7" s="18"/>
    </row>
    <row customHeight="1" ht="17.25">
      <c r="A8" s="17" t="s">
        <v>11</v>
      </c>
      <c r="B8" s="18"/>
      <c r="C8" s="17" t="s">
        <v>12</v>
      </c>
      <c r="D8" s="18"/>
    </row>
    <row customHeight="1" ht="17.25">
      <c r="A9" s="17" t="s">
        <v>13</v>
      </c>
      <c r="B9" s="18"/>
      <c r="C9" s="19" t="s">
        <v>14</v>
      </c>
      <c r="D9" s="18"/>
    </row>
    <row customHeight="1" ht="17.25">
      <c r="A10" s="17" t="s">
        <v>15</v>
      </c>
      <c r="B10" s="18"/>
      <c r="C10" s="19" t="s">
        <v>16</v>
      </c>
      <c r="D10" s="18">
        <v>7508029</v>
      </c>
    </row>
    <row customHeight="1" ht="17.25">
      <c r="A11" s="17" t="s">
        <v>17</v>
      </c>
      <c r="B11" s="18"/>
      <c r="C11" s="19" t="s">
        <v>18</v>
      </c>
      <c r="D11" s="18"/>
    </row>
    <row customHeight="1" ht="17.25">
      <c r="A12" s="17" t="s">
        <v>19</v>
      </c>
      <c r="B12" s="18"/>
      <c r="C12" s="19" t="s">
        <v>20</v>
      </c>
      <c r="D12" s="18"/>
    </row>
    <row customHeight="1" ht="17.25">
      <c r="A13" s="17" t="s">
        <v>21</v>
      </c>
      <c r="B13" s="18"/>
      <c r="C13" s="20" t="s">
        <v>22</v>
      </c>
      <c r="D13" s="18"/>
    </row>
    <row customHeight="1" ht="17.25">
      <c r="A14" s="17" t="s">
        <v>23</v>
      </c>
      <c r="B14" s="18"/>
      <c r="C14" s="20" t="s">
        <v>24</v>
      </c>
      <c r="D14" s="18">
        <v>1286844.96</v>
      </c>
    </row>
    <row customHeight="1" ht="17.25">
      <c r="A15" s="17" t="s">
        <v>25</v>
      </c>
      <c r="B15" s="18"/>
      <c r="C15" s="20" t="s">
        <v>26</v>
      </c>
      <c r="D15" s="18">
        <v>715515.6</v>
      </c>
    </row>
    <row customHeight="1" ht="17.25">
      <c r="A16" s="17" t="s">
        <v>27</v>
      </c>
      <c r="B16" s="18"/>
      <c r="C16" s="20" t="s">
        <v>28</v>
      </c>
      <c r="D16" s="18"/>
    </row>
    <row customHeight="1" ht="17.25">
      <c r="A17" s="21"/>
      <c r="B17" s="18"/>
      <c r="C17" s="20" t="s">
        <v>29</v>
      </c>
      <c r="D17" s="18"/>
    </row>
    <row customHeight="1" ht="17.25">
      <c r="A18" s="22"/>
      <c r="B18" s="18"/>
      <c r="C18" s="20" t="s">
        <v>30</v>
      </c>
      <c r="D18" s="18"/>
    </row>
    <row customHeight="1" ht="17.25">
      <c r="A19" s="22"/>
      <c r="B19" s="18"/>
      <c r="C19" s="20" t="s">
        <v>31</v>
      </c>
      <c r="D19" s="18"/>
    </row>
    <row customHeight="1" ht="17.25">
      <c r="A20" s="22"/>
      <c r="B20" s="18"/>
      <c r="C20" s="20" t="s">
        <v>32</v>
      </c>
      <c r="D20" s="18"/>
    </row>
    <row customHeight="1" ht="17.25">
      <c r="A21" s="22"/>
      <c r="B21" s="18"/>
      <c r="C21" s="20" t="s">
        <v>33</v>
      </c>
      <c r="D21" s="18"/>
    </row>
    <row customHeight="1" ht="17.25">
      <c r="A22" s="22"/>
      <c r="B22" s="18"/>
      <c r="C22" s="20" t="s">
        <v>34</v>
      </c>
      <c r="D22" s="18"/>
    </row>
    <row customHeight="1" ht="17.25">
      <c r="A23" s="22"/>
      <c r="B23" s="18"/>
      <c r="C23" s="20" t="s">
        <v>35</v>
      </c>
      <c r="D23" s="18"/>
    </row>
    <row customHeight="1" ht="17.25">
      <c r="A24" s="22"/>
      <c r="B24" s="18"/>
      <c r="C24" s="20" t="s">
        <v>36</v>
      </c>
      <c r="D24" s="18"/>
    </row>
    <row customHeight="1" ht="17.25">
      <c r="A25" s="22"/>
      <c r="B25" s="18"/>
      <c r="C25" s="20" t="s">
        <v>37</v>
      </c>
      <c r="D25" s="18">
        <v>528197</v>
      </c>
    </row>
    <row customHeight="1" ht="17.25">
      <c r="A26" s="22"/>
      <c r="B26" s="18"/>
      <c r="C26" s="20" t="s">
        <v>38</v>
      </c>
      <c r="D26" s="18"/>
    </row>
    <row customHeight="1" ht="17.25">
      <c r="A27" s="22"/>
      <c r="B27" s="18"/>
      <c r="C27" s="21" t="s">
        <v>39</v>
      </c>
      <c r="D27" s="18"/>
    </row>
    <row customHeight="1" ht="17.25">
      <c r="A28" s="22"/>
      <c r="B28" s="18"/>
      <c r="C28" s="20" t="s">
        <v>40</v>
      </c>
      <c r="D28" s="18"/>
    </row>
    <row customHeight="1" ht="16.5">
      <c r="A29" s="22"/>
      <c r="B29" s="18"/>
      <c r="C29" s="20" t="s">
        <v>41</v>
      </c>
      <c r="D29" s="18"/>
    </row>
    <row customHeight="1" ht="16.5">
      <c r="A30" s="22"/>
      <c r="B30" s="18"/>
      <c r="C30" s="21" t="s">
        <v>42</v>
      </c>
      <c r="D30" s="18"/>
    </row>
    <row customHeight="1" ht="17.25">
      <c r="A31" s="22"/>
      <c r="B31" s="18"/>
      <c r="C31" s="21" t="s">
        <v>43</v>
      </c>
      <c r="D31" s="18"/>
    </row>
    <row customHeight="1" ht="17.25">
      <c r="A32" s="22"/>
      <c r="B32" s="18"/>
      <c r="C32" s="20" t="s">
        <v>44</v>
      </c>
      <c r="D32" s="18"/>
    </row>
    <row customHeight="1" ht="16.5">
      <c r="A33" s="22" t="s">
        <v>45</v>
      </c>
      <c r="B33" s="18">
        <v>10038586.56</v>
      </c>
      <c r="C33" s="22" t="s">
        <v>46</v>
      </c>
      <c r="D33" s="18">
        <v>10038586.56</v>
      </c>
    </row>
    <row customHeight="1" ht="16.5">
      <c r="A34" s="21" t="s">
        <v>47</v>
      </c>
      <c r="B34" s="18"/>
      <c r="C34" s="21" t="s">
        <v>48</v>
      </c>
      <c r="D34" s="18"/>
    </row>
    <row customHeight="1" ht="16.5">
      <c r="A35" s="20" t="s">
        <v>49</v>
      </c>
      <c r="B35" s="18"/>
      <c r="C35" s="20" t="s">
        <v>49</v>
      </c>
      <c r="D35" s="18"/>
    </row>
    <row customHeight="1" ht="16.5">
      <c r="A36" s="20" t="s">
        <v>50</v>
      </c>
      <c r="B36" s="18"/>
      <c r="C36" s="20" t="s">
        <v>51</v>
      </c>
      <c r="D36" s="18"/>
    </row>
    <row customHeight="1" ht="16.5">
      <c r="A37" s="23" t="s">
        <v>52</v>
      </c>
      <c r="B37" s="18">
        <v>10038586.56</v>
      </c>
      <c r="C37" s="23" t="s">
        <v>53</v>
      </c>
      <c r="D37" s="18">
        <v>10038586.56</v>
      </c>
    </row>
  </sheetData>
  <sheetProtection/>
  <mergeCells count="4">
    <mergeCell ref="A3:D3"/>
    <mergeCell ref="A4:B4"/>
    <mergeCell ref="A5:B5"/>
    <mergeCell ref="C5:D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4A4E7CE-3ABC-941F-4316-6B7CFF80011D}" mc:Ignorable="x14ac xr xr2 xr3">
  <sheetPr>
    <outlinePr summaryRight="0"/>
    <pageSetUpPr fitToPage="1"/>
  </sheetPr>
  <dimension ref="A1:S11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5.890625" customWidth="1"/>
    <col min="2" max="2" width="35.00390625" customWidth="1"/>
    <col min="3" max="19" width="22.0039062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7.25">
      <c r="A2" s="10" t="s">
        <v>54</v>
      </c>
    </row>
    <row customHeight="1" ht="41.25">
      <c r="A3" s="24" t="str">
        <f>"2025"&amp;"年部门收入预算表"</f>
        <v>2025年部门收入预算表</v>
      </c>
    </row>
    <row customHeight="1" ht="17.25">
      <c r="A4" s="12" t="str">
        <f>"单位名称："&amp;"宜良县司法局"</f>
        <v>单位名称：宜良县司法局</v>
      </c>
      <c r="S4" s="9" t="s">
        <v>3</v>
      </c>
    </row>
    <row customHeight="1" ht="21.75">
      <c r="A5" s="25" t="s">
        <v>56</v>
      </c>
      <c r="B5" s="26" t="s">
        <v>57</v>
      </c>
      <c r="C5" s="26" t="s">
        <v>58</v>
      </c>
      <c r="D5" s="27" t="s">
        <v>59</v>
      </c>
      <c r="E5" s="27"/>
      <c r="F5" s="27"/>
      <c r="G5" s="27"/>
      <c r="H5" s="27"/>
      <c r="I5" s="28"/>
      <c r="J5" s="27"/>
      <c r="K5" s="27"/>
      <c r="L5" s="27"/>
      <c r="M5" s="27"/>
      <c r="N5" s="29"/>
      <c r="O5" s="27" t="s">
        <v>47</v>
      </c>
      <c r="P5" s="27"/>
      <c r="Q5" s="27"/>
      <c r="R5" s="27"/>
      <c r="S5" s="29"/>
    </row>
    <row customHeight="1" ht="27">
      <c r="A6" s="30"/>
      <c r="B6" s="31"/>
      <c r="C6" s="31"/>
      <c r="D6" s="31" t="s">
        <v>60</v>
      </c>
      <c r="E6" s="31" t="s">
        <v>61</v>
      </c>
      <c r="F6" s="31" t="s">
        <v>62</v>
      </c>
      <c r="G6" s="31" t="s">
        <v>63</v>
      </c>
      <c r="H6" s="31" t="s">
        <v>64</v>
      </c>
      <c r="I6" s="32" t="s">
        <v>65</v>
      </c>
      <c r="J6" s="33"/>
      <c r="K6" s="33"/>
      <c r="L6" s="33"/>
      <c r="M6" s="33"/>
      <c r="N6" s="34"/>
      <c r="O6" s="31" t="s">
        <v>60</v>
      </c>
      <c r="P6" s="31" t="s">
        <v>61</v>
      </c>
      <c r="Q6" s="31" t="s">
        <v>62</v>
      </c>
      <c r="R6" s="31" t="s">
        <v>63</v>
      </c>
      <c r="S6" s="31" t="s">
        <v>66</v>
      </c>
    </row>
    <row customHeight="1" ht="30">
      <c r="A7" s="35"/>
      <c r="B7" s="36"/>
      <c r="C7" s="37"/>
      <c r="D7" s="37"/>
      <c r="E7" s="37"/>
      <c r="F7" s="37"/>
      <c r="G7" s="37"/>
      <c r="H7" s="37"/>
      <c r="I7" s="38" t="s">
        <v>60</v>
      </c>
      <c r="J7" s="34" t="s">
        <v>67</v>
      </c>
      <c r="K7" s="34" t="s">
        <v>68</v>
      </c>
      <c r="L7" s="34" t="s">
        <v>69</v>
      </c>
      <c r="M7" s="34" t="s">
        <v>70</v>
      </c>
      <c r="N7" s="34" t="s">
        <v>71</v>
      </c>
      <c r="O7" s="39"/>
      <c r="P7" s="39"/>
      <c r="Q7" s="39"/>
      <c r="R7" s="39"/>
      <c r="S7" s="37"/>
    </row>
    <row customHeight="1" ht="15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38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  <c r="R8" s="40">
        <v>18</v>
      </c>
      <c r="S8" s="40">
        <v>19</v>
      </c>
    </row>
    <row customHeight="1" ht="18">
      <c r="A9" s="41" t="s">
        <v>72</v>
      </c>
      <c r="B9" s="41" t="s">
        <v>73</v>
      </c>
      <c r="C9" s="18">
        <v>10038586.56</v>
      </c>
      <c r="D9" s="18">
        <v>10038586.56</v>
      </c>
      <c r="E9" s="18">
        <v>10038586.56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18">
      <c r="A10" s="42" t="s">
        <v>74</v>
      </c>
      <c r="B10" s="42" t="s">
        <v>73</v>
      </c>
      <c r="C10" s="18">
        <v>10038586.56</v>
      </c>
      <c r="D10" s="18">
        <v>10038586.56</v>
      </c>
      <c r="E10" s="18">
        <v>10038586.56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customHeight="1" ht="18">
      <c r="A11" s="43" t="s">
        <v>58</v>
      </c>
      <c r="B11" s="44"/>
      <c r="C11" s="18">
        <v>10038586.56</v>
      </c>
      <c r="D11" s="18">
        <v>10038586.56</v>
      </c>
      <c r="E11" s="18">
        <v>10038586.56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</sheetData>
  <mergeCells count="20">
    <mergeCell ref="S6:S7"/>
    <mergeCell ref="O6:O7"/>
    <mergeCell ref="P6:P7"/>
    <mergeCell ref="Q6:Q7"/>
    <mergeCell ref="R6:R7"/>
    <mergeCell ref="A2:S2"/>
    <mergeCell ref="A3:S3"/>
    <mergeCell ref="A4:B4"/>
    <mergeCell ref="A11:B11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80A948-6DD5-FFBF-D76D-76B53A15CFC9}" mc:Ignorable="x14ac xr xr2 xr3">
  <sheetPr>
    <outlinePr summaryRight="0"/>
    <pageSetUpPr fitToPage="1"/>
  </sheetPr>
  <dimension ref="A1:O28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1" width="14.28125" customWidth="1"/>
    <col min="2" max="2" width="37.57421875" customWidth="1"/>
    <col min="3" max="8" width="24.57421875" customWidth="1"/>
    <col min="9" max="9" width="26.7109375" customWidth="1"/>
    <col min="10" max="11" width="24.421875" customWidth="1"/>
    <col min="12" max="15" width="24.57421875" customWidth="1"/>
  </cols>
  <sheetData>
    <row customHeight="1" ht="12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customHeight="1" ht="17.25">
      <c r="A2" s="9" t="s">
        <v>75</v>
      </c>
    </row>
    <row customHeight="1" ht="41.25">
      <c r="A3" s="24" t="str">
        <f>"2025"&amp;"年部门支出预算表"</f>
        <v>2025年部门支出预算表</v>
      </c>
    </row>
    <row customHeight="1" ht="17.25">
      <c r="A4" s="12" t="str">
        <f>"单位名称："&amp;"宜良县司法局"</f>
        <v>单位名称：宜良县司法局</v>
      </c>
      <c r="O4" s="9" t="s">
        <v>3</v>
      </c>
    </row>
    <row customHeight="1" ht="27">
      <c r="A5" s="45" t="s">
        <v>77</v>
      </c>
      <c r="B5" s="45" t="s">
        <v>78</v>
      </c>
      <c r="C5" s="45" t="s">
        <v>58</v>
      </c>
      <c r="D5" s="46" t="s">
        <v>61</v>
      </c>
      <c r="E5" s="47"/>
      <c r="F5" s="48"/>
      <c r="G5" s="49" t="s">
        <v>62</v>
      </c>
      <c r="H5" s="49" t="s">
        <v>63</v>
      </c>
      <c r="I5" s="49" t="s">
        <v>79</v>
      </c>
      <c r="J5" s="46" t="s">
        <v>65</v>
      </c>
      <c r="K5" s="47"/>
      <c r="L5" s="47"/>
      <c r="M5" s="47"/>
      <c r="N5" s="50"/>
      <c r="O5" s="51"/>
    </row>
    <row customHeight="1" ht="42">
      <c r="A6" s="52"/>
      <c r="B6" s="52"/>
      <c r="C6" s="53"/>
      <c r="D6" s="54" t="s">
        <v>60</v>
      </c>
      <c r="E6" s="54" t="s">
        <v>80</v>
      </c>
      <c r="F6" s="54" t="s">
        <v>81</v>
      </c>
      <c r="G6" s="53"/>
      <c r="H6" s="53"/>
      <c r="I6" s="55"/>
      <c r="J6" s="54" t="s">
        <v>60</v>
      </c>
      <c r="K6" s="15" t="s">
        <v>82</v>
      </c>
      <c r="L6" s="15" t="s">
        <v>83</v>
      </c>
      <c r="M6" s="15" t="s">
        <v>84</v>
      </c>
      <c r="N6" s="15" t="s">
        <v>85</v>
      </c>
      <c r="O6" s="15" t="s">
        <v>86</v>
      </c>
    </row>
    <row customHeight="1" ht="18">
      <c r="A7" s="56" t="s">
        <v>87</v>
      </c>
      <c r="B7" s="56" t="s">
        <v>88</v>
      </c>
      <c r="C7" s="56" t="s">
        <v>89</v>
      </c>
      <c r="D7" s="57" t="s">
        <v>90</v>
      </c>
      <c r="E7" s="57" t="s">
        <v>91</v>
      </c>
      <c r="F7" s="57" t="s">
        <v>92</v>
      </c>
      <c r="G7" s="57" t="s">
        <v>93</v>
      </c>
      <c r="H7" s="57" t="s">
        <v>94</v>
      </c>
      <c r="I7" s="57" t="s">
        <v>95</v>
      </c>
      <c r="J7" s="57" t="s">
        <v>96</v>
      </c>
      <c r="K7" s="57" t="s">
        <v>97</v>
      </c>
      <c r="L7" s="57" t="s">
        <v>98</v>
      </c>
      <c r="M7" s="57" t="s">
        <v>99</v>
      </c>
      <c r="N7" s="56" t="s">
        <v>100</v>
      </c>
      <c r="O7" s="57" t="s">
        <v>101</v>
      </c>
    </row>
    <row customHeight="1" ht="21">
      <c r="A8" s="58" t="s">
        <v>102</v>
      </c>
      <c r="B8" s="58" t="s">
        <v>103</v>
      </c>
      <c r="C8" s="18">
        <v>7508029</v>
      </c>
      <c r="D8" s="18">
        <v>7508029</v>
      </c>
      <c r="E8" s="18">
        <v>7508029</v>
      </c>
      <c r="F8" s="18"/>
      <c r="G8" s="18"/>
      <c r="H8" s="18"/>
      <c r="I8" s="18"/>
      <c r="J8" s="18"/>
      <c r="K8" s="18"/>
      <c r="L8" s="18"/>
      <c r="M8" s="18"/>
      <c r="N8" s="18"/>
      <c r="O8" s="18"/>
    </row>
    <row customHeight="1" ht="21">
      <c r="A9" s="59" t="s">
        <v>104</v>
      </c>
      <c r="B9" s="59" t="s">
        <v>105</v>
      </c>
      <c r="C9" s="18">
        <v>7508029</v>
      </c>
      <c r="D9" s="18">
        <v>7508029</v>
      </c>
      <c r="E9" s="18">
        <v>7508029</v>
      </c>
      <c r="F9" s="18"/>
      <c r="G9" s="18"/>
      <c r="H9" s="18"/>
      <c r="I9" s="18"/>
      <c r="J9" s="18"/>
      <c r="K9" s="18"/>
      <c r="L9" s="18"/>
      <c r="M9" s="18"/>
      <c r="N9" s="18"/>
      <c r="O9" s="18"/>
    </row>
    <row customHeight="1" ht="21">
      <c r="A10" s="60" t="s">
        <v>106</v>
      </c>
      <c r="B10" s="60" t="s">
        <v>107</v>
      </c>
      <c r="C10" s="18">
        <v>7181112</v>
      </c>
      <c r="D10" s="18">
        <v>7181112</v>
      </c>
      <c r="E10" s="18">
        <v>7181112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customHeight="1" ht="21">
      <c r="A11" s="60" t="s">
        <v>108</v>
      </c>
      <c r="B11" s="60" t="s">
        <v>109</v>
      </c>
      <c r="C11" s="18">
        <v>326917</v>
      </c>
      <c r="D11" s="18">
        <v>326917</v>
      </c>
      <c r="E11" s="18">
        <v>326917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customHeight="1" ht="21">
      <c r="A12" s="58" t="s">
        <v>110</v>
      </c>
      <c r="B12" s="58" t="s">
        <v>111</v>
      </c>
      <c r="C12" s="18">
        <v>1286844.96</v>
      </c>
      <c r="D12" s="18">
        <v>1286844.96</v>
      </c>
      <c r="E12" s="18">
        <v>1286844.96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customHeight="1" ht="21">
      <c r="A13" s="59" t="s">
        <v>112</v>
      </c>
      <c r="B13" s="59" t="s">
        <v>113</v>
      </c>
      <c r="C13" s="18">
        <v>1275492.96</v>
      </c>
      <c r="D13" s="18">
        <v>1275492.96</v>
      </c>
      <c r="E13" s="18">
        <v>1275492.96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customHeight="1" ht="21">
      <c r="A14" s="60" t="s">
        <v>114</v>
      </c>
      <c r="B14" s="60" t="s">
        <v>115</v>
      </c>
      <c r="C14" s="18">
        <v>331200</v>
      </c>
      <c r="D14" s="18">
        <v>331200</v>
      </c>
      <c r="E14" s="18">
        <v>331200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customHeight="1" ht="21">
      <c r="A15" s="60" t="s">
        <v>116</v>
      </c>
      <c r="B15" s="60" t="s">
        <v>117</v>
      </c>
      <c r="C15" s="18">
        <v>704292.96</v>
      </c>
      <c r="D15" s="18">
        <v>704292.96</v>
      </c>
      <c r="E15" s="18">
        <v>704292.96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customHeight="1" ht="21">
      <c r="A16" s="60" t="s">
        <v>118</v>
      </c>
      <c r="B16" s="60" t="s">
        <v>119</v>
      </c>
      <c r="C16" s="18">
        <v>240000</v>
      </c>
      <c r="D16" s="18">
        <v>240000</v>
      </c>
      <c r="E16" s="18">
        <v>240000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customHeight="1" ht="21">
      <c r="A17" s="59" t="s">
        <v>120</v>
      </c>
      <c r="B17" s="59" t="s">
        <v>121</v>
      </c>
      <c r="C17" s="18">
        <v>11352</v>
      </c>
      <c r="D17" s="18">
        <v>11352</v>
      </c>
      <c r="E17" s="18">
        <v>11352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customHeight="1" ht="21">
      <c r="A18" s="60" t="s">
        <v>122</v>
      </c>
      <c r="B18" s="60" t="s">
        <v>123</v>
      </c>
      <c r="C18" s="18">
        <v>11352</v>
      </c>
      <c r="D18" s="18">
        <v>11352</v>
      </c>
      <c r="E18" s="18">
        <v>11352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customHeight="1" ht="21">
      <c r="A19" s="58" t="s">
        <v>124</v>
      </c>
      <c r="B19" s="58" t="s">
        <v>125</v>
      </c>
      <c r="C19" s="18">
        <v>715515.6</v>
      </c>
      <c r="D19" s="18">
        <v>715515.6</v>
      </c>
      <c r="E19" s="18">
        <v>715515.6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customHeight="1" ht="21">
      <c r="A20" s="59" t="s">
        <v>126</v>
      </c>
      <c r="B20" s="59" t="s">
        <v>127</v>
      </c>
      <c r="C20" s="18">
        <v>715515.6</v>
      </c>
      <c r="D20" s="18">
        <v>715515.6</v>
      </c>
      <c r="E20" s="18">
        <v>715515.6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customHeight="1" ht="21">
      <c r="A21" s="60" t="s">
        <v>128</v>
      </c>
      <c r="B21" s="60" t="s">
        <v>129</v>
      </c>
      <c r="C21" s="18">
        <v>352825.8</v>
      </c>
      <c r="D21" s="18">
        <v>352825.8</v>
      </c>
      <c r="E21" s="18">
        <v>352825.8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customHeight="1" ht="21">
      <c r="A22" s="60" t="s">
        <v>130</v>
      </c>
      <c r="B22" s="60" t="s">
        <v>131</v>
      </c>
      <c r="C22" s="18">
        <v>25938.85</v>
      </c>
      <c r="D22" s="18">
        <v>25938.85</v>
      </c>
      <c r="E22" s="18">
        <v>25938.85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customHeight="1" ht="21">
      <c r="A23" s="60" t="s">
        <v>132</v>
      </c>
      <c r="B23" s="60" t="s">
        <v>133</v>
      </c>
      <c r="C23" s="18">
        <v>320470.95</v>
      </c>
      <c r="D23" s="18">
        <v>320470.95</v>
      </c>
      <c r="E23" s="18">
        <v>320470.95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customHeight="1" ht="21">
      <c r="A24" s="60" t="s">
        <v>134</v>
      </c>
      <c r="B24" s="60" t="s">
        <v>135</v>
      </c>
      <c r="C24" s="18">
        <v>16280</v>
      </c>
      <c r="D24" s="18">
        <v>16280</v>
      </c>
      <c r="E24" s="18">
        <v>16280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customHeight="1" ht="21">
      <c r="A25" s="58" t="s">
        <v>136</v>
      </c>
      <c r="B25" s="58" t="s">
        <v>137</v>
      </c>
      <c r="C25" s="18">
        <v>528197</v>
      </c>
      <c r="D25" s="18">
        <v>528197</v>
      </c>
      <c r="E25" s="18">
        <v>528197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</row>
    <row customHeight="1" ht="21">
      <c r="A26" s="59" t="s">
        <v>138</v>
      </c>
      <c r="B26" s="59" t="s">
        <v>139</v>
      </c>
      <c r="C26" s="18">
        <v>528197</v>
      </c>
      <c r="D26" s="18">
        <v>528197</v>
      </c>
      <c r="E26" s="18">
        <v>528197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customHeight="1" ht="21">
      <c r="A27" s="60" t="s">
        <v>140</v>
      </c>
      <c r="B27" s="60" t="s">
        <v>141</v>
      </c>
      <c r="C27" s="18">
        <v>528197</v>
      </c>
      <c r="D27" s="18">
        <v>528197</v>
      </c>
      <c r="E27" s="18">
        <v>528197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customHeight="1" ht="21">
      <c r="A28" s="61" t="s">
        <v>58</v>
      </c>
      <c r="B28" s="62"/>
      <c r="C28" s="18">
        <v>10038586.56</v>
      </c>
      <c r="D28" s="18">
        <v>10038586.56</v>
      </c>
      <c r="E28" s="18">
        <v>10038586.56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</row>
  </sheetData>
  <mergeCells count="12">
    <mergeCell ref="A2:O2"/>
    <mergeCell ref="A3:O3"/>
    <mergeCell ref="A4:B4"/>
    <mergeCell ref="A28:B28"/>
    <mergeCell ref="G5:G6"/>
    <mergeCell ref="H5:H6"/>
    <mergeCell ref="I5:I6"/>
    <mergeCell ref="C5:C6"/>
    <mergeCell ref="A5:A6"/>
    <mergeCell ref="B5:B6"/>
    <mergeCell ref="J5:O5"/>
    <mergeCell ref="D5:F5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8B4AF3-7204-30C7-9FEB-E269A4C4B29E}" mc:Ignorable="x14ac xr xr2 xr3">
  <sheetPr>
    <outlinePr summaryRight="0"/>
    <pageSetUpPr fitToPage="1"/>
  </sheetPr>
  <dimension ref="A1:D35"/>
  <sheetViews>
    <sheetView topLeftCell="A1" showGridLines="0" showZeros="0" workbookViewId="0" tabSelected="1">
      <pane ySplit="1" topLeftCell="A2" activePane="bottomLeft" state="frozen"/>
      <selection pane="bottomLeft" activeCell="A1" sqref="A1"/>
    </sheetView>
  </sheetViews>
  <sheetFormatPr defaultColWidth="8.57421875" customHeight="1" defaultRowHeight="12.75"/>
  <cols>
    <col min="1" max="4" width="35.57421875" customWidth="1"/>
  </cols>
  <sheetData>
    <row customHeight="1" ht="12.75">
      <c r="A1" s="8"/>
      <c r="B1" s="8"/>
      <c r="C1" s="8"/>
      <c r="D1" s="8"/>
    </row>
    <row customHeight="1" ht="15">
      <c r="A2" s="63"/>
      <c r="B2" s="9"/>
      <c r="C2" s="9"/>
      <c r="D2" s="9" t="s">
        <v>142</v>
      </c>
    </row>
    <row customHeight="1" ht="41.25">
      <c r="A3" s="11" t="str">
        <f>"2025"&amp;"年部门财政拨款收支预算总表"</f>
        <v>2025年部门财政拨款收支预算总表</v>
      </c>
    </row>
    <row customHeight="1" ht="17.25">
      <c r="A4" s="12" t="str">
        <f>"单位名称："&amp;"宜良县司法局"</f>
        <v>单位名称：宜良县司法局</v>
      </c>
      <c r="B4" s="13"/>
      <c r="D4" s="9" t="s">
        <v>3</v>
      </c>
    </row>
    <row customHeight="1" ht="17.25">
      <c r="A5" s="15" t="s">
        <v>4</v>
      </c>
      <c r="B5" s="16"/>
      <c r="C5" s="15" t="s">
        <v>5</v>
      </c>
      <c r="D5" s="16"/>
    </row>
    <row customHeight="1" ht="18.75">
      <c r="A6" s="15" t="s">
        <v>6</v>
      </c>
      <c r="B6" s="15" t="s">
        <v>7</v>
      </c>
      <c r="C6" s="15" t="s">
        <v>8</v>
      </c>
      <c r="D6" s="15" t="s">
        <v>7</v>
      </c>
    </row>
    <row customHeight="1" ht="16.5">
      <c r="A7" s="17" t="s">
        <v>144</v>
      </c>
      <c r="B7" s="18">
        <v>10038586.56</v>
      </c>
      <c r="C7" s="17" t="s">
        <v>145</v>
      </c>
      <c r="D7" s="18">
        <v>10038586.56</v>
      </c>
    </row>
    <row customHeight="1" ht="16.5">
      <c r="A8" s="17" t="s">
        <v>146</v>
      </c>
      <c r="B8" s="18">
        <v>10038586.56</v>
      </c>
      <c r="C8" s="17" t="s">
        <v>147</v>
      </c>
      <c r="D8" s="18"/>
    </row>
    <row customHeight="1" ht="16.5">
      <c r="A9" s="17" t="s">
        <v>148</v>
      </c>
      <c r="B9" s="18"/>
      <c r="C9" s="17" t="s">
        <v>149</v>
      </c>
      <c r="D9" s="18"/>
    </row>
    <row customHeight="1" ht="16.5">
      <c r="A10" s="17" t="s">
        <v>150</v>
      </c>
      <c r="B10" s="18"/>
      <c r="C10" s="17" t="s">
        <v>151</v>
      </c>
      <c r="D10" s="18"/>
    </row>
    <row customHeight="1" ht="16.5">
      <c r="A11" s="17" t="s">
        <v>152</v>
      </c>
      <c r="B11" s="18"/>
      <c r="C11" s="17" t="s">
        <v>153</v>
      </c>
      <c r="D11" s="18">
        <v>7508029</v>
      </c>
    </row>
    <row customHeight="1" ht="16.5">
      <c r="A12" s="17" t="s">
        <v>146</v>
      </c>
      <c r="B12" s="18"/>
      <c r="C12" s="17" t="s">
        <v>154</v>
      </c>
      <c r="D12" s="18"/>
    </row>
    <row customHeight="1" ht="16.5">
      <c r="A13" s="21" t="s">
        <v>148</v>
      </c>
      <c r="B13" s="18"/>
      <c r="C13" s="64" t="s">
        <v>155</v>
      </c>
      <c r="D13" s="18"/>
    </row>
    <row customHeight="1" ht="16.5">
      <c r="A14" s="21" t="s">
        <v>150</v>
      </c>
      <c r="B14" s="18"/>
      <c r="C14" s="64" t="s">
        <v>156</v>
      </c>
      <c r="D14" s="18"/>
    </row>
    <row customHeight="1" ht="16.5">
      <c r="A15" s="22"/>
      <c r="B15" s="18"/>
      <c r="C15" s="64" t="s">
        <v>157</v>
      </c>
      <c r="D15" s="18">
        <v>1286844.96</v>
      </c>
    </row>
    <row customHeight="1" ht="16.5">
      <c r="A16" s="22"/>
      <c r="B16" s="18"/>
      <c r="C16" s="64" t="s">
        <v>158</v>
      </c>
      <c r="D16" s="18">
        <v>715515.6</v>
      </c>
    </row>
    <row customHeight="1" ht="16.5">
      <c r="A17" s="22"/>
      <c r="B17" s="18"/>
      <c r="C17" s="64" t="s">
        <v>159</v>
      </c>
      <c r="D17" s="18"/>
    </row>
    <row customHeight="1" ht="16.5">
      <c r="A18" s="22"/>
      <c r="B18" s="18"/>
      <c r="C18" s="64" t="s">
        <v>160</v>
      </c>
      <c r="D18" s="18"/>
    </row>
    <row customHeight="1" ht="16.5">
      <c r="A19" s="22"/>
      <c r="B19" s="18"/>
      <c r="C19" s="64" t="s">
        <v>161</v>
      </c>
      <c r="D19" s="18"/>
    </row>
    <row customHeight="1" ht="16.5">
      <c r="A20" s="22"/>
      <c r="B20" s="18"/>
      <c r="C20" s="64" t="s">
        <v>162</v>
      </c>
      <c r="D20" s="18"/>
    </row>
    <row customHeight="1" ht="16.5">
      <c r="A21" s="22"/>
      <c r="B21" s="18"/>
      <c r="C21" s="64" t="s">
        <v>163</v>
      </c>
      <c r="D21" s="18"/>
    </row>
    <row customHeight="1" ht="16.5">
      <c r="A22" s="22"/>
      <c r="B22" s="18"/>
      <c r="C22" s="64" t="s">
        <v>164</v>
      </c>
      <c r="D22" s="18"/>
    </row>
    <row customHeight="1" ht="16.5">
      <c r="A23" s="22"/>
      <c r="B23" s="18"/>
      <c r="C23" s="64" t="s">
        <v>165</v>
      </c>
      <c r="D23" s="18"/>
    </row>
    <row customHeight="1" ht="16.5">
      <c r="A24" s="22"/>
      <c r="B24" s="18"/>
      <c r="C24" s="64" t="s">
        <v>166</v>
      </c>
      <c r="D24" s="18"/>
    </row>
    <row customHeight="1" ht="16.5">
      <c r="A25" s="22"/>
      <c r="B25" s="18"/>
      <c r="C25" s="64" t="s">
        <v>167</v>
      </c>
      <c r="D25" s="18"/>
    </row>
    <row customHeight="1" ht="16.5">
      <c r="A26" s="22"/>
      <c r="B26" s="18"/>
      <c r="C26" s="64" t="s">
        <v>168</v>
      </c>
      <c r="D26" s="18">
        <v>528197</v>
      </c>
    </row>
    <row customHeight="1" ht="16.5">
      <c r="A27" s="22"/>
      <c r="B27" s="18"/>
      <c r="C27" s="64" t="s">
        <v>169</v>
      </c>
      <c r="D27" s="18"/>
    </row>
    <row customHeight="1" ht="16.5">
      <c r="A28" s="22"/>
      <c r="B28" s="18"/>
      <c r="C28" s="64" t="s">
        <v>170</v>
      </c>
      <c r="D28" s="18"/>
    </row>
    <row customHeight="1" ht="16.5">
      <c r="A29" s="22"/>
      <c r="B29" s="18"/>
      <c r="C29" s="64" t="s">
        <v>171</v>
      </c>
      <c r="D29" s="18"/>
    </row>
    <row customHeight="1" ht="16.5">
      <c r="A30" s="22"/>
      <c r="B30" s="18"/>
      <c r="C30" s="64" t="s">
        <v>172</v>
      </c>
      <c r="D30" s="18"/>
    </row>
    <row customHeight="1" ht="16.5">
      <c r="A31" s="22"/>
      <c r="B31" s="18"/>
      <c r="C31" s="64" t="s">
        <v>173</v>
      </c>
      <c r="D31" s="18"/>
    </row>
    <row customHeight="1" ht="16.5">
      <c r="A32" s="22"/>
      <c r="B32" s="18"/>
      <c r="C32" s="21" t="s">
        <v>174</v>
      </c>
      <c r="D32" s="18"/>
    </row>
    <row customHeight="1" ht="16.5">
      <c r="A33" s="22"/>
      <c r="B33" s="18"/>
      <c r="C33" s="21" t="s">
        <v>175</v>
      </c>
      <c r="D33" s="18"/>
    </row>
    <row customHeight="1" ht="16.5">
      <c r="A34" s="22"/>
      <c r="B34" s="18"/>
      <c r="C34" s="65" t="s">
        <v>176</v>
      </c>
      <c r="D34" s="18"/>
    </row>
    <row customHeight="1" ht="15">
      <c r="A35" s="23" t="s">
        <v>52</v>
      </c>
      <c r="B35" s="66">
        <v>10038586.56</v>
      </c>
      <c r="C35" s="23" t="s">
        <v>53</v>
      </c>
      <c r="D35" s="66">
        <v>10038586.56</v>
      </c>
    </row>
  </sheetData>
  <mergeCells count="4">
    <mergeCell ref="A3:D3"/>
    <mergeCell ref="A5:B5"/>
    <mergeCell ref="C5:D5"/>
    <mergeCell ref="A4:B4"/>
  </mergeCells>
  <printOptions horizontalCentered="1"/>
  <pageMargins left="0.96" right="0.96" top="0.72" bottom="0.72" header="0.00" footer="0.00"/>
  <pageSetup paperSize="9" scale="0" pageOrder="downThenOver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2BB4CEA-225C-D322-FAA5-3B9043B5F9FE}" mc:Ignorable="x14ac xr xr2 xr3">
  <sheetPr>
    <outlinePr summaryRight="0"/>
    <pageSetUpPr fitToPage="1"/>
  </sheetPr>
  <dimension ref="A1:G2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20.140625" customWidth="1"/>
    <col min="2" max="2" width="44.00390625" customWidth="1"/>
    <col min="3" max="7" width="24.140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4.25">
      <c r="D2" s="67"/>
      <c r="F2" s="68"/>
      <c r="G2" s="14" t="s">
        <v>177</v>
      </c>
    </row>
    <row customHeight="1" ht="41.25">
      <c r="A3" s="69" t="str">
        <f>"2025"&amp;"年一般公共预算支出预算表（按功能科目分类）"</f>
        <v>2025年一般公共预算支出预算表（按功能科目分类）</v>
      </c>
      <c r="B3" s="69"/>
      <c r="C3" s="69"/>
      <c r="D3" s="69"/>
      <c r="E3" s="69"/>
      <c r="F3" s="69"/>
      <c r="G3" s="69"/>
    </row>
    <row customHeight="1" ht="18">
      <c r="A4" s="70" t="str">
        <f>"单位名称："&amp;"宜良县司法局"</f>
        <v>单位名称：宜良县司法局</v>
      </c>
      <c r="F4" s="71"/>
      <c r="G4" s="14" t="s">
        <v>3</v>
      </c>
    </row>
    <row customHeight="1" ht="20.25">
      <c r="A5" s="72" t="s">
        <v>179</v>
      </c>
      <c r="B5" s="73"/>
      <c r="C5" s="74" t="s">
        <v>58</v>
      </c>
      <c r="D5" s="75" t="s">
        <v>80</v>
      </c>
      <c r="E5" s="76"/>
      <c r="F5" s="77"/>
      <c r="G5" s="78" t="s">
        <v>81</v>
      </c>
    </row>
    <row customHeight="1" ht="20.25">
      <c r="A6" s="79" t="s">
        <v>77</v>
      </c>
      <c r="B6" s="79" t="s">
        <v>78</v>
      </c>
      <c r="C6" s="80"/>
      <c r="D6" s="81" t="s">
        <v>60</v>
      </c>
      <c r="E6" s="81" t="s">
        <v>180</v>
      </c>
      <c r="F6" s="81" t="s">
        <v>181</v>
      </c>
      <c r="G6" s="82"/>
    </row>
    <row customHeight="1" ht="15">
      <c r="A7" s="83" t="s">
        <v>87</v>
      </c>
      <c r="B7" s="83" t="s">
        <v>88</v>
      </c>
      <c r="C7" s="83" t="s">
        <v>89</v>
      </c>
      <c r="D7" s="83" t="s">
        <v>90</v>
      </c>
      <c r="E7" s="83" t="s">
        <v>91</v>
      </c>
      <c r="F7" s="83" t="s">
        <v>92</v>
      </c>
      <c r="G7" s="83" t="s">
        <v>93</v>
      </c>
    </row>
    <row customHeight="1" ht="18">
      <c r="A8" s="65" t="s">
        <v>102</v>
      </c>
      <c r="B8" s="65" t="s">
        <v>103</v>
      </c>
      <c r="C8" s="18">
        <v>7508029</v>
      </c>
      <c r="D8" s="18">
        <v>7508029</v>
      </c>
      <c r="E8" s="18">
        <v>6507669</v>
      </c>
      <c r="F8" s="18">
        <v>1000360</v>
      </c>
      <c r="G8" s="18"/>
    </row>
    <row customHeight="1" ht="18">
      <c r="A9" s="84" t="s">
        <v>104</v>
      </c>
      <c r="B9" s="84" t="s">
        <v>105</v>
      </c>
      <c r="C9" s="18">
        <v>7508029</v>
      </c>
      <c r="D9" s="18">
        <v>7508029</v>
      </c>
      <c r="E9" s="18">
        <v>6507669</v>
      </c>
      <c r="F9" s="18">
        <v>1000360</v>
      </c>
      <c r="G9" s="18"/>
    </row>
    <row customHeight="1" ht="18">
      <c r="A10" s="85" t="s">
        <v>106</v>
      </c>
      <c r="B10" s="85" t="s">
        <v>107</v>
      </c>
      <c r="C10" s="18">
        <v>7181112</v>
      </c>
      <c r="D10" s="18">
        <v>7181112</v>
      </c>
      <c r="E10" s="18">
        <v>6196712</v>
      </c>
      <c r="F10" s="18">
        <v>984400</v>
      </c>
      <c r="G10" s="18"/>
    </row>
    <row customHeight="1" ht="18">
      <c r="A11" s="85" t="s">
        <v>108</v>
      </c>
      <c r="B11" s="85" t="s">
        <v>109</v>
      </c>
      <c r="C11" s="18">
        <v>326917</v>
      </c>
      <c r="D11" s="18">
        <v>326917</v>
      </c>
      <c r="E11" s="18">
        <v>310957</v>
      </c>
      <c r="F11" s="18">
        <v>15960</v>
      </c>
      <c r="G11" s="18"/>
    </row>
    <row customHeight="1" ht="18">
      <c r="A12" s="65" t="s">
        <v>110</v>
      </c>
      <c r="B12" s="65" t="s">
        <v>111</v>
      </c>
      <c r="C12" s="18">
        <v>1286844.96</v>
      </c>
      <c r="D12" s="18">
        <v>1286844.96</v>
      </c>
      <c r="E12" s="18">
        <v>1286844.96</v>
      </c>
      <c r="F12" s="18"/>
      <c r="G12" s="18"/>
    </row>
    <row customHeight="1" ht="18">
      <c r="A13" s="84" t="s">
        <v>112</v>
      </c>
      <c r="B13" s="84" t="s">
        <v>113</v>
      </c>
      <c r="C13" s="18">
        <v>1275492.96</v>
      </c>
      <c r="D13" s="18">
        <v>1275492.96</v>
      </c>
      <c r="E13" s="18">
        <v>1275492.96</v>
      </c>
      <c r="F13" s="18"/>
      <c r="G13" s="18"/>
    </row>
    <row customHeight="1" ht="18">
      <c r="A14" s="85" t="s">
        <v>114</v>
      </c>
      <c r="B14" s="85" t="s">
        <v>115</v>
      </c>
      <c r="C14" s="18">
        <v>331200</v>
      </c>
      <c r="D14" s="18">
        <v>331200</v>
      </c>
      <c r="E14" s="18">
        <v>331200</v>
      </c>
      <c r="F14" s="18"/>
      <c r="G14" s="18"/>
    </row>
    <row customHeight="1" ht="18">
      <c r="A15" s="85" t="s">
        <v>116</v>
      </c>
      <c r="B15" s="85" t="s">
        <v>117</v>
      </c>
      <c r="C15" s="18">
        <v>704292.96</v>
      </c>
      <c r="D15" s="18">
        <v>704292.96</v>
      </c>
      <c r="E15" s="18">
        <v>704292.96</v>
      </c>
      <c r="F15" s="18"/>
      <c r="G15" s="18"/>
    </row>
    <row customHeight="1" ht="18">
      <c r="A16" s="85" t="s">
        <v>118</v>
      </c>
      <c r="B16" s="85" t="s">
        <v>119</v>
      </c>
      <c r="C16" s="18">
        <v>240000</v>
      </c>
      <c r="D16" s="18">
        <v>240000</v>
      </c>
      <c r="E16" s="18">
        <v>240000</v>
      </c>
      <c r="F16" s="18"/>
      <c r="G16" s="18"/>
    </row>
    <row customHeight="1" ht="18">
      <c r="A17" s="84" t="s">
        <v>120</v>
      </c>
      <c r="B17" s="84" t="s">
        <v>121</v>
      </c>
      <c r="C17" s="18">
        <v>11352</v>
      </c>
      <c r="D17" s="18">
        <v>11352</v>
      </c>
      <c r="E17" s="18">
        <v>11352</v>
      </c>
      <c r="F17" s="18"/>
      <c r="G17" s="18"/>
    </row>
    <row customHeight="1" ht="18">
      <c r="A18" s="85" t="s">
        <v>122</v>
      </c>
      <c r="B18" s="85" t="s">
        <v>123</v>
      </c>
      <c r="C18" s="18">
        <v>11352</v>
      </c>
      <c r="D18" s="18">
        <v>11352</v>
      </c>
      <c r="E18" s="18">
        <v>11352</v>
      </c>
      <c r="F18" s="18"/>
      <c r="G18" s="18"/>
    </row>
    <row customHeight="1" ht="18">
      <c r="A19" s="65" t="s">
        <v>124</v>
      </c>
      <c r="B19" s="65" t="s">
        <v>125</v>
      </c>
      <c r="C19" s="18">
        <v>715515.6</v>
      </c>
      <c r="D19" s="18">
        <v>715515.6</v>
      </c>
      <c r="E19" s="18">
        <v>715515.6</v>
      </c>
      <c r="F19" s="18"/>
      <c r="G19" s="18"/>
    </row>
    <row customHeight="1" ht="18">
      <c r="A20" s="84" t="s">
        <v>126</v>
      </c>
      <c r="B20" s="84" t="s">
        <v>127</v>
      </c>
      <c r="C20" s="18">
        <v>715515.6</v>
      </c>
      <c r="D20" s="18">
        <v>715515.6</v>
      </c>
      <c r="E20" s="18">
        <v>715515.6</v>
      </c>
      <c r="F20" s="18"/>
      <c r="G20" s="18"/>
    </row>
    <row customHeight="1" ht="18">
      <c r="A21" s="85" t="s">
        <v>128</v>
      </c>
      <c r="B21" s="85" t="s">
        <v>129</v>
      </c>
      <c r="C21" s="18">
        <v>352825.8</v>
      </c>
      <c r="D21" s="18">
        <v>352825.8</v>
      </c>
      <c r="E21" s="18">
        <v>352825.8</v>
      </c>
      <c r="F21" s="18"/>
      <c r="G21" s="18"/>
    </row>
    <row customHeight="1" ht="18">
      <c r="A22" s="85" t="s">
        <v>130</v>
      </c>
      <c r="B22" s="85" t="s">
        <v>131</v>
      </c>
      <c r="C22" s="18">
        <v>25938.85</v>
      </c>
      <c r="D22" s="18">
        <v>25938.85</v>
      </c>
      <c r="E22" s="18">
        <v>25938.85</v>
      </c>
      <c r="F22" s="18"/>
      <c r="G22" s="18"/>
    </row>
    <row customHeight="1" ht="18">
      <c r="A23" s="85" t="s">
        <v>132</v>
      </c>
      <c r="B23" s="85" t="s">
        <v>133</v>
      </c>
      <c r="C23" s="18">
        <v>320470.95</v>
      </c>
      <c r="D23" s="18">
        <v>320470.95</v>
      </c>
      <c r="E23" s="18">
        <v>320470.95</v>
      </c>
      <c r="F23" s="18"/>
      <c r="G23" s="18"/>
    </row>
    <row customHeight="1" ht="18">
      <c r="A24" s="85" t="s">
        <v>134</v>
      </c>
      <c r="B24" s="85" t="s">
        <v>135</v>
      </c>
      <c r="C24" s="18">
        <v>16280</v>
      </c>
      <c r="D24" s="18">
        <v>16280</v>
      </c>
      <c r="E24" s="18">
        <v>16280</v>
      </c>
      <c r="F24" s="18"/>
      <c r="G24" s="18"/>
    </row>
    <row customHeight="1" ht="18">
      <c r="A25" s="65" t="s">
        <v>136</v>
      </c>
      <c r="B25" s="65" t="s">
        <v>137</v>
      </c>
      <c r="C25" s="18">
        <v>528197</v>
      </c>
      <c r="D25" s="18">
        <v>528197</v>
      </c>
      <c r="E25" s="18">
        <v>528197</v>
      </c>
      <c r="F25" s="18"/>
      <c r="G25" s="18"/>
    </row>
    <row customHeight="1" ht="18">
      <c r="A26" s="84" t="s">
        <v>138</v>
      </c>
      <c r="B26" s="84" t="s">
        <v>139</v>
      </c>
      <c r="C26" s="18">
        <v>528197</v>
      </c>
      <c r="D26" s="18">
        <v>528197</v>
      </c>
      <c r="E26" s="18">
        <v>528197</v>
      </c>
      <c r="F26" s="18"/>
      <c r="G26" s="18"/>
    </row>
    <row customHeight="1" ht="18">
      <c r="A27" s="85" t="s">
        <v>140</v>
      </c>
      <c r="B27" s="85" t="s">
        <v>141</v>
      </c>
      <c r="C27" s="18">
        <v>528197</v>
      </c>
      <c r="D27" s="18">
        <v>528197</v>
      </c>
      <c r="E27" s="18">
        <v>528197</v>
      </c>
      <c r="F27" s="18"/>
      <c r="G27" s="18"/>
    </row>
    <row customHeight="1" ht="18">
      <c r="A28" s="86" t="s">
        <v>182</v>
      </c>
      <c r="B28" s="87" t="s">
        <v>182</v>
      </c>
      <c r="C28" s="18">
        <v>10038586.56</v>
      </c>
      <c r="D28" s="18">
        <v>10038586.56</v>
      </c>
      <c r="E28" s="18">
        <v>9038226.56</v>
      </c>
      <c r="F28" s="18">
        <v>1000360</v>
      </c>
      <c r="G28" s="18"/>
    </row>
  </sheetData>
  <mergeCells count="6">
    <mergeCell ref="A3:G3"/>
    <mergeCell ref="A5:B5"/>
    <mergeCell ref="A28:B28"/>
    <mergeCell ref="G5:G6"/>
    <mergeCell ref="D5:F5"/>
    <mergeCell ref="C5:C6"/>
  </mergeCells>
  <printOptions horizontalCentered="1"/>
  <pageMargins left="0.37" right="0.37" top="0.56" bottom="0.56" header="0.48" footer="0.48"/>
  <pageSetup paperSize="9" scale="0" fitToHeight="10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8C32CFF-D54D-E32B-A632-1722D0576BA7}" mc:Ignorable="x14ac xr xr2 xr3">
  <sheetPr>
    <outlinePr summaryRight="0"/>
    <pageSetUpPr fitToPage="1"/>
  </sheetPr>
  <dimension ref="A1:F8"/>
  <sheetViews>
    <sheetView topLeftCell="B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6" width="28.140625" customWidth="1"/>
  </cols>
  <sheetData>
    <row customHeight="1" ht="14.25">
      <c r="A1" s="8"/>
      <c r="B1" s="8"/>
      <c r="C1" s="8"/>
      <c r="D1" s="8"/>
      <c r="E1" s="8"/>
      <c r="F1" s="8"/>
    </row>
    <row customHeight="1" ht="14.25">
      <c r="A2" s="88"/>
      <c r="B2" s="88"/>
      <c r="C2" s="88"/>
      <c r="D2" s="88"/>
      <c r="E2" s="63"/>
      <c r="F2" s="89" t="s">
        <v>183</v>
      </c>
    </row>
    <row customHeight="1" ht="41.25">
      <c r="A3" s="90" t="str">
        <f>"2025"&amp;"年一般公共预算“三公”经费支出预算表"</f>
        <v>2025年一般公共预算“三公”经费支出预算表</v>
      </c>
      <c r="B3" s="88"/>
      <c r="C3" s="88"/>
      <c r="D3" s="88"/>
      <c r="E3" s="63"/>
      <c r="F3" s="88"/>
    </row>
    <row customHeight="1" ht="14.25">
      <c r="A4" s="91" t="str">
        <f>"单位名称："&amp;"宜良县司法局"</f>
        <v>单位名称：宜良县司法局</v>
      </c>
      <c r="B4" s="92"/>
      <c r="D4" s="88"/>
      <c r="E4" s="63"/>
      <c r="F4" s="10" t="s">
        <v>3</v>
      </c>
    </row>
    <row customHeight="1" ht="27">
      <c r="A5" s="93" t="s">
        <v>185</v>
      </c>
      <c r="B5" s="93" t="s">
        <v>186</v>
      </c>
      <c r="C5" s="43" t="s">
        <v>187</v>
      </c>
      <c r="D5" s="93"/>
      <c r="E5" s="94"/>
      <c r="F5" s="93" t="s">
        <v>188</v>
      </c>
    </row>
    <row customHeight="1" ht="28.5">
      <c r="A6" s="95"/>
      <c r="B6" s="96"/>
      <c r="C6" s="94" t="s">
        <v>60</v>
      </c>
      <c r="D6" s="94" t="s">
        <v>189</v>
      </c>
      <c r="E6" s="94" t="s">
        <v>190</v>
      </c>
      <c r="F6" s="97"/>
    </row>
    <row customHeight="1" ht="17.25">
      <c r="A7" s="57" t="s">
        <v>87</v>
      </c>
      <c r="B7" s="57" t="s">
        <v>88</v>
      </c>
      <c r="C7" s="57" t="s">
        <v>89</v>
      </c>
      <c r="D7" s="57" t="s">
        <v>90</v>
      </c>
      <c r="E7" s="57" t="s">
        <v>91</v>
      </c>
      <c r="F7" s="57" t="s">
        <v>92</v>
      </c>
    </row>
    <row customHeight="1" ht="17.25">
      <c r="A8" s="18">
        <v>59840</v>
      </c>
      <c r="B8" s="18"/>
      <c r="C8" s="18">
        <v>48000</v>
      </c>
      <c r="D8" s="18"/>
      <c r="E8" s="18">
        <v>48000</v>
      </c>
      <c r="F8" s="18">
        <v>11840</v>
      </c>
    </row>
  </sheetData>
  <mergeCells count="6">
    <mergeCell ref="A3:F3"/>
    <mergeCell ref="A4:B4"/>
    <mergeCell ref="A5:A6"/>
    <mergeCell ref="B5:B6"/>
    <mergeCell ref="C5:E5"/>
    <mergeCell ref="F5:F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E430869-4DF8-0C1E-8365-C01C80AA47FB}" mc:Ignorable="x14ac xr xr2 xr3">
  <sheetPr>
    <outlinePr summaryRight="0"/>
    <pageSetUpPr fitToPage="1"/>
  </sheetPr>
  <dimension ref="A1:X58"/>
  <sheetViews>
    <sheetView topLeftCell="G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8515625" customWidth="1"/>
    <col min="3" max="3" width="20.7109375" customWidth="1"/>
    <col min="4" max="4" width="31.28125" customWidth="1"/>
    <col min="5" max="5" width="10.140625" customWidth="1"/>
    <col min="6" max="6" width="17.57421875" customWidth="1"/>
    <col min="7" max="7" width="10.28125" customWidth="1"/>
    <col min="8" max="8" width="23.00390625" customWidth="1"/>
    <col min="9" max="24" width="18.710937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3.5">
      <c r="B2" s="67"/>
      <c r="C2" s="98"/>
      <c r="E2" s="99"/>
      <c r="F2" s="99"/>
      <c r="G2" s="99"/>
      <c r="H2" s="99"/>
      <c r="I2" s="100"/>
      <c r="J2" s="100"/>
      <c r="K2" s="100"/>
      <c r="L2" s="100"/>
      <c r="M2" s="100"/>
      <c r="N2" s="100"/>
      <c r="R2" s="100"/>
      <c r="V2" s="98"/>
      <c r="X2" s="101" t="s">
        <v>191</v>
      </c>
    </row>
    <row customHeight="1" ht="45.75">
      <c r="A3" s="102" t="str">
        <f>"2025"&amp;"年部门基本支出预算表"</f>
        <v>2025年部门基本支出预算表</v>
      </c>
      <c r="B3" s="103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3"/>
      <c r="P3" s="103"/>
      <c r="Q3" s="103"/>
      <c r="R3" s="102"/>
      <c r="S3" s="102"/>
      <c r="T3" s="102"/>
      <c r="U3" s="102"/>
      <c r="V3" s="102"/>
      <c r="W3" s="102"/>
      <c r="X3" s="102"/>
    </row>
    <row customHeight="1" ht="18.75">
      <c r="A4" s="70" t="str">
        <f>"单位名称："&amp;"宜良县司法局"</f>
        <v>单位名称：宜良县司法局</v>
      </c>
      <c r="B4" s="104"/>
      <c r="C4" s="105"/>
      <c r="D4" s="105"/>
      <c r="E4" s="105"/>
      <c r="F4" s="105"/>
      <c r="G4" s="105"/>
      <c r="H4" s="105"/>
      <c r="I4" s="106"/>
      <c r="J4" s="106"/>
      <c r="K4" s="106"/>
      <c r="L4" s="106"/>
      <c r="M4" s="106"/>
      <c r="N4" s="106"/>
      <c r="O4" s="107"/>
      <c r="P4" s="107"/>
      <c r="Q4" s="107"/>
      <c r="R4" s="106"/>
      <c r="V4" s="98"/>
      <c r="X4" s="101" t="s">
        <v>3</v>
      </c>
    </row>
    <row customHeight="1" ht="18">
      <c r="A5" s="108" t="s">
        <v>193</v>
      </c>
      <c r="B5" s="108" t="s">
        <v>194</v>
      </c>
      <c r="C5" s="108" t="s">
        <v>195</v>
      </c>
      <c r="D5" s="108" t="s">
        <v>196</v>
      </c>
      <c r="E5" s="108" t="s">
        <v>197</v>
      </c>
      <c r="F5" s="108" t="s">
        <v>198</v>
      </c>
      <c r="G5" s="108" t="s">
        <v>199</v>
      </c>
      <c r="H5" s="108" t="s">
        <v>200</v>
      </c>
      <c r="I5" s="75" t="s">
        <v>201</v>
      </c>
      <c r="J5" s="109" t="s">
        <v>201</v>
      </c>
      <c r="K5" s="109"/>
      <c r="L5" s="109"/>
      <c r="M5" s="109"/>
      <c r="N5" s="109"/>
      <c r="O5" s="76"/>
      <c r="P5" s="76"/>
      <c r="Q5" s="76"/>
      <c r="R5" s="110" t="s">
        <v>64</v>
      </c>
      <c r="S5" s="109" t="s">
        <v>65</v>
      </c>
      <c r="T5" s="109"/>
      <c r="U5" s="109"/>
      <c r="V5" s="109"/>
      <c r="W5" s="109"/>
      <c r="X5" s="111"/>
    </row>
    <row customHeight="1" ht="18">
      <c r="A6" s="112"/>
      <c r="B6" s="113"/>
      <c r="C6" s="114"/>
      <c r="D6" s="112"/>
      <c r="E6" s="112"/>
      <c r="F6" s="112"/>
      <c r="G6" s="112"/>
      <c r="H6" s="112"/>
      <c r="I6" s="74" t="s">
        <v>202</v>
      </c>
      <c r="J6" s="75" t="s">
        <v>61</v>
      </c>
      <c r="K6" s="109"/>
      <c r="L6" s="109"/>
      <c r="M6" s="109"/>
      <c r="N6" s="111"/>
      <c r="O6" s="115" t="s">
        <v>203</v>
      </c>
      <c r="P6" s="76"/>
      <c r="Q6" s="77"/>
      <c r="R6" s="108" t="s">
        <v>64</v>
      </c>
      <c r="S6" s="75" t="s">
        <v>65</v>
      </c>
      <c r="T6" s="110" t="s">
        <v>67</v>
      </c>
      <c r="U6" s="109" t="s">
        <v>65</v>
      </c>
      <c r="V6" s="110" t="s">
        <v>69</v>
      </c>
      <c r="W6" s="110" t="s">
        <v>70</v>
      </c>
      <c r="X6" s="116" t="s">
        <v>71</v>
      </c>
    </row>
    <row customHeight="1" ht="19.5">
      <c r="A7" s="113"/>
      <c r="B7" s="113"/>
      <c r="C7" s="113"/>
      <c r="D7" s="113"/>
      <c r="E7" s="113"/>
      <c r="F7" s="113"/>
      <c r="G7" s="113"/>
      <c r="H7" s="113"/>
      <c r="I7" s="113"/>
      <c r="J7" s="117" t="s">
        <v>204</v>
      </c>
      <c r="K7" s="108" t="s">
        <v>205</v>
      </c>
      <c r="L7" s="108" t="s">
        <v>206</v>
      </c>
      <c r="M7" s="108" t="s">
        <v>207</v>
      </c>
      <c r="N7" s="108" t="s">
        <v>208</v>
      </c>
      <c r="O7" s="108" t="s">
        <v>61</v>
      </c>
      <c r="P7" s="108" t="s">
        <v>62</v>
      </c>
      <c r="Q7" s="108" t="s">
        <v>63</v>
      </c>
      <c r="R7" s="113"/>
      <c r="S7" s="108" t="s">
        <v>60</v>
      </c>
      <c r="T7" s="108" t="s">
        <v>67</v>
      </c>
      <c r="U7" s="108" t="s">
        <v>209</v>
      </c>
      <c r="V7" s="108" t="s">
        <v>69</v>
      </c>
      <c r="W7" s="108" t="s">
        <v>70</v>
      </c>
      <c r="X7" s="108" t="s">
        <v>71</v>
      </c>
    </row>
    <row customHeight="1" ht="37.5">
      <c r="A8" s="118"/>
      <c r="B8" s="80"/>
      <c r="C8" s="118"/>
      <c r="D8" s="118"/>
      <c r="E8" s="118"/>
      <c r="F8" s="118"/>
      <c r="G8" s="118"/>
      <c r="H8" s="118"/>
      <c r="I8" s="118"/>
      <c r="J8" s="119" t="s">
        <v>60</v>
      </c>
      <c r="K8" s="120" t="s">
        <v>210</v>
      </c>
      <c r="L8" s="120" t="s">
        <v>206</v>
      </c>
      <c r="M8" s="120" t="s">
        <v>207</v>
      </c>
      <c r="N8" s="120" t="s">
        <v>208</v>
      </c>
      <c r="O8" s="120" t="s">
        <v>206</v>
      </c>
      <c r="P8" s="120" t="s">
        <v>207</v>
      </c>
      <c r="Q8" s="120" t="s">
        <v>208</v>
      </c>
      <c r="R8" s="120" t="s">
        <v>64</v>
      </c>
      <c r="S8" s="120" t="s">
        <v>60</v>
      </c>
      <c r="T8" s="120" t="s">
        <v>67</v>
      </c>
      <c r="U8" s="120" t="s">
        <v>209</v>
      </c>
      <c r="V8" s="120" t="s">
        <v>69</v>
      </c>
      <c r="W8" s="120" t="s">
        <v>70</v>
      </c>
      <c r="X8" s="120" t="s">
        <v>71</v>
      </c>
    </row>
    <row customHeight="1" ht="14.25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  <c r="X9" s="121">
        <v>24</v>
      </c>
    </row>
    <row customHeight="1" ht="20.25">
      <c r="A10" s="21" t="s">
        <v>73</v>
      </c>
      <c r="B10" s="21" t="s">
        <v>73</v>
      </c>
      <c r="C10" s="21" t="s">
        <v>211</v>
      </c>
      <c r="D10" s="21" t="s">
        <v>212</v>
      </c>
      <c r="E10" s="21" t="s">
        <v>106</v>
      </c>
      <c r="F10" s="21" t="s">
        <v>107</v>
      </c>
      <c r="G10" s="21" t="s">
        <v>213</v>
      </c>
      <c r="H10" s="21" t="s">
        <v>214</v>
      </c>
      <c r="I10" s="18">
        <v>1537008</v>
      </c>
      <c r="J10" s="18">
        <v>1537008</v>
      </c>
      <c r="K10" s="18"/>
      <c r="L10" s="18"/>
      <c r="M10" s="18">
        <v>1537008</v>
      </c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customHeight="1" ht="20.25">
      <c r="A11" s="21" t="s">
        <v>73</v>
      </c>
      <c r="B11" s="21" t="s">
        <v>73</v>
      </c>
      <c r="C11" s="21" t="s">
        <v>211</v>
      </c>
      <c r="D11" s="21" t="s">
        <v>212</v>
      </c>
      <c r="E11" s="21" t="s">
        <v>106</v>
      </c>
      <c r="F11" s="21" t="s">
        <v>107</v>
      </c>
      <c r="G11" s="21" t="s">
        <v>215</v>
      </c>
      <c r="H11" s="21" t="s">
        <v>216</v>
      </c>
      <c r="I11" s="18">
        <v>2355252</v>
      </c>
      <c r="J11" s="18">
        <v>2355252</v>
      </c>
      <c r="K11" s="122"/>
      <c r="L11" s="122"/>
      <c r="M11" s="18">
        <v>2355252</v>
      </c>
      <c r="N11" s="122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customHeight="1" ht="20.25">
      <c r="A12" s="21" t="s">
        <v>73</v>
      </c>
      <c r="B12" s="21" t="s">
        <v>73</v>
      </c>
      <c r="C12" s="21" t="s">
        <v>211</v>
      </c>
      <c r="D12" s="21" t="s">
        <v>212</v>
      </c>
      <c r="E12" s="21" t="s">
        <v>106</v>
      </c>
      <c r="F12" s="21" t="s">
        <v>107</v>
      </c>
      <c r="G12" s="21" t="s">
        <v>215</v>
      </c>
      <c r="H12" s="21" t="s">
        <v>216</v>
      </c>
      <c r="I12" s="18">
        <v>399000</v>
      </c>
      <c r="J12" s="18">
        <v>399000</v>
      </c>
      <c r="K12" s="122"/>
      <c r="L12" s="122"/>
      <c r="M12" s="18">
        <v>399000</v>
      </c>
      <c r="N12" s="122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customHeight="1" ht="20.25">
      <c r="A13" s="21" t="s">
        <v>73</v>
      </c>
      <c r="B13" s="21" t="s">
        <v>73</v>
      </c>
      <c r="C13" s="21" t="s">
        <v>211</v>
      </c>
      <c r="D13" s="21" t="s">
        <v>212</v>
      </c>
      <c r="E13" s="21" t="s">
        <v>106</v>
      </c>
      <c r="F13" s="21" t="s">
        <v>107</v>
      </c>
      <c r="G13" s="21" t="s">
        <v>215</v>
      </c>
      <c r="H13" s="21" t="s">
        <v>216</v>
      </c>
      <c r="I13" s="18">
        <v>90000</v>
      </c>
      <c r="J13" s="18">
        <v>90000</v>
      </c>
      <c r="K13" s="122"/>
      <c r="L13" s="122"/>
      <c r="M13" s="18">
        <v>90000</v>
      </c>
      <c r="N13" s="122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customHeight="1" ht="20.25">
      <c r="A14" s="21" t="s">
        <v>73</v>
      </c>
      <c r="B14" s="21" t="s">
        <v>73</v>
      </c>
      <c r="C14" s="21" t="s">
        <v>211</v>
      </c>
      <c r="D14" s="21" t="s">
        <v>212</v>
      </c>
      <c r="E14" s="21" t="s">
        <v>106</v>
      </c>
      <c r="F14" s="21" t="s">
        <v>107</v>
      </c>
      <c r="G14" s="21" t="s">
        <v>217</v>
      </c>
      <c r="H14" s="21" t="s">
        <v>218</v>
      </c>
      <c r="I14" s="18">
        <v>128084</v>
      </c>
      <c r="J14" s="18">
        <v>128084</v>
      </c>
      <c r="K14" s="122"/>
      <c r="L14" s="122"/>
      <c r="M14" s="18">
        <v>128084</v>
      </c>
      <c r="N14" s="122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customHeight="1" ht="20.25">
      <c r="A15" s="21" t="s">
        <v>73</v>
      </c>
      <c r="B15" s="21" t="s">
        <v>73</v>
      </c>
      <c r="C15" s="21" t="s">
        <v>219</v>
      </c>
      <c r="D15" s="21" t="s">
        <v>220</v>
      </c>
      <c r="E15" s="21" t="s">
        <v>108</v>
      </c>
      <c r="F15" s="21" t="s">
        <v>109</v>
      </c>
      <c r="G15" s="21" t="s">
        <v>213</v>
      </c>
      <c r="H15" s="21" t="s">
        <v>214</v>
      </c>
      <c r="I15" s="18">
        <v>124788</v>
      </c>
      <c r="J15" s="18">
        <v>124788</v>
      </c>
      <c r="K15" s="122"/>
      <c r="L15" s="122"/>
      <c r="M15" s="18">
        <v>124788</v>
      </c>
      <c r="N15" s="122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customHeight="1" ht="20.25">
      <c r="A16" s="21" t="s">
        <v>73</v>
      </c>
      <c r="B16" s="21" t="s">
        <v>73</v>
      </c>
      <c r="C16" s="21" t="s">
        <v>219</v>
      </c>
      <c r="D16" s="21" t="s">
        <v>220</v>
      </c>
      <c r="E16" s="21" t="s">
        <v>108</v>
      </c>
      <c r="F16" s="21" t="s">
        <v>109</v>
      </c>
      <c r="G16" s="21" t="s">
        <v>215</v>
      </c>
      <c r="H16" s="21" t="s">
        <v>216</v>
      </c>
      <c r="I16" s="18">
        <v>8580</v>
      </c>
      <c r="J16" s="18">
        <v>8580</v>
      </c>
      <c r="K16" s="122"/>
      <c r="L16" s="122"/>
      <c r="M16" s="18">
        <v>8580</v>
      </c>
      <c r="N16" s="122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customHeight="1" ht="20.25">
      <c r="A17" s="21" t="s">
        <v>73</v>
      </c>
      <c r="B17" s="21" t="s">
        <v>73</v>
      </c>
      <c r="C17" s="21" t="s">
        <v>219</v>
      </c>
      <c r="D17" s="21" t="s">
        <v>220</v>
      </c>
      <c r="E17" s="21" t="s">
        <v>108</v>
      </c>
      <c r="F17" s="21" t="s">
        <v>109</v>
      </c>
      <c r="G17" s="21" t="s">
        <v>217</v>
      </c>
      <c r="H17" s="21" t="s">
        <v>218</v>
      </c>
      <c r="I17" s="18">
        <v>10399</v>
      </c>
      <c r="J17" s="18">
        <v>10399</v>
      </c>
      <c r="K17" s="122"/>
      <c r="L17" s="122"/>
      <c r="M17" s="18">
        <v>10399</v>
      </c>
      <c r="N17" s="122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customHeight="1" ht="20.25">
      <c r="A18" s="21" t="s">
        <v>73</v>
      </c>
      <c r="B18" s="21" t="s">
        <v>73</v>
      </c>
      <c r="C18" s="21" t="s">
        <v>219</v>
      </c>
      <c r="D18" s="21" t="s">
        <v>220</v>
      </c>
      <c r="E18" s="21" t="s">
        <v>108</v>
      </c>
      <c r="F18" s="21" t="s">
        <v>109</v>
      </c>
      <c r="G18" s="21" t="s">
        <v>221</v>
      </c>
      <c r="H18" s="21" t="s">
        <v>222</v>
      </c>
      <c r="I18" s="18">
        <v>137640</v>
      </c>
      <c r="J18" s="18">
        <v>137640</v>
      </c>
      <c r="K18" s="122"/>
      <c r="L18" s="122"/>
      <c r="M18" s="18">
        <v>137640</v>
      </c>
      <c r="N18" s="122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customHeight="1" ht="20.25">
      <c r="A19" s="21" t="s">
        <v>73</v>
      </c>
      <c r="B19" s="21" t="s">
        <v>73</v>
      </c>
      <c r="C19" s="21" t="s">
        <v>219</v>
      </c>
      <c r="D19" s="21" t="s">
        <v>220</v>
      </c>
      <c r="E19" s="21" t="s">
        <v>108</v>
      </c>
      <c r="F19" s="21" t="s">
        <v>109</v>
      </c>
      <c r="G19" s="21" t="s">
        <v>221</v>
      </c>
      <c r="H19" s="21" t="s">
        <v>222</v>
      </c>
      <c r="I19" s="18">
        <v>27300</v>
      </c>
      <c r="J19" s="18">
        <v>27300</v>
      </c>
      <c r="K19" s="122"/>
      <c r="L19" s="122"/>
      <c r="M19" s="18">
        <v>27300</v>
      </c>
      <c r="N19" s="122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customHeight="1" ht="20.25">
      <c r="A20" s="21" t="s">
        <v>73</v>
      </c>
      <c r="B20" s="21" t="s">
        <v>73</v>
      </c>
      <c r="C20" s="21" t="s">
        <v>223</v>
      </c>
      <c r="D20" s="21" t="s">
        <v>224</v>
      </c>
      <c r="E20" s="21" t="s">
        <v>116</v>
      </c>
      <c r="F20" s="21" t="s">
        <v>117</v>
      </c>
      <c r="G20" s="21" t="s">
        <v>225</v>
      </c>
      <c r="H20" s="21" t="s">
        <v>226</v>
      </c>
      <c r="I20" s="18">
        <v>49393.11</v>
      </c>
      <c r="J20" s="18">
        <v>49393.11</v>
      </c>
      <c r="K20" s="122"/>
      <c r="L20" s="122"/>
      <c r="M20" s="18">
        <v>49393.11</v>
      </c>
      <c r="N20" s="122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customHeight="1" ht="20.25">
      <c r="A21" s="21" t="s">
        <v>73</v>
      </c>
      <c r="B21" s="21" t="s">
        <v>73</v>
      </c>
      <c r="C21" s="21" t="s">
        <v>223</v>
      </c>
      <c r="D21" s="21" t="s">
        <v>224</v>
      </c>
      <c r="E21" s="21" t="s">
        <v>116</v>
      </c>
      <c r="F21" s="21" t="s">
        <v>117</v>
      </c>
      <c r="G21" s="21" t="s">
        <v>225</v>
      </c>
      <c r="H21" s="21" t="s">
        <v>226</v>
      </c>
      <c r="I21" s="18">
        <v>654899.85</v>
      </c>
      <c r="J21" s="18">
        <v>654899.85</v>
      </c>
      <c r="K21" s="122"/>
      <c r="L21" s="122"/>
      <c r="M21" s="18">
        <v>654899.85</v>
      </c>
      <c r="N21" s="122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customHeight="1" ht="20.25">
      <c r="A22" s="21" t="s">
        <v>73</v>
      </c>
      <c r="B22" s="21" t="s">
        <v>73</v>
      </c>
      <c r="C22" s="21" t="s">
        <v>223</v>
      </c>
      <c r="D22" s="21" t="s">
        <v>224</v>
      </c>
      <c r="E22" s="21" t="s">
        <v>118</v>
      </c>
      <c r="F22" s="21" t="s">
        <v>119</v>
      </c>
      <c r="G22" s="21" t="s">
        <v>227</v>
      </c>
      <c r="H22" s="21" t="s">
        <v>228</v>
      </c>
      <c r="I22" s="18">
        <v>240000</v>
      </c>
      <c r="J22" s="18">
        <v>240000</v>
      </c>
      <c r="K22" s="122"/>
      <c r="L22" s="122"/>
      <c r="M22" s="18">
        <v>240000</v>
      </c>
      <c r="N22" s="122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customHeight="1" ht="20.25">
      <c r="A23" s="21" t="s">
        <v>73</v>
      </c>
      <c r="B23" s="21" t="s">
        <v>73</v>
      </c>
      <c r="C23" s="21" t="s">
        <v>223</v>
      </c>
      <c r="D23" s="21" t="s">
        <v>224</v>
      </c>
      <c r="E23" s="21" t="s">
        <v>128</v>
      </c>
      <c r="F23" s="21" t="s">
        <v>129</v>
      </c>
      <c r="G23" s="21" t="s">
        <v>229</v>
      </c>
      <c r="H23" s="21" t="s">
        <v>230</v>
      </c>
      <c r="I23" s="18">
        <v>323356.8</v>
      </c>
      <c r="J23" s="18">
        <v>323356.8</v>
      </c>
      <c r="K23" s="122"/>
      <c r="L23" s="122"/>
      <c r="M23" s="18">
        <v>323356.8</v>
      </c>
      <c r="N23" s="122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customHeight="1" ht="20.25">
      <c r="A24" s="21" t="s">
        <v>73</v>
      </c>
      <c r="B24" s="21" t="s">
        <v>73</v>
      </c>
      <c r="C24" s="21" t="s">
        <v>223</v>
      </c>
      <c r="D24" s="21" t="s">
        <v>224</v>
      </c>
      <c r="E24" s="21" t="s">
        <v>128</v>
      </c>
      <c r="F24" s="21" t="s">
        <v>129</v>
      </c>
      <c r="G24" s="21" t="s">
        <v>229</v>
      </c>
      <c r="H24" s="21" t="s">
        <v>230</v>
      </c>
      <c r="I24" s="18">
        <v>11891</v>
      </c>
      <c r="J24" s="18">
        <v>11891</v>
      </c>
      <c r="K24" s="122"/>
      <c r="L24" s="122"/>
      <c r="M24" s="18">
        <v>11891</v>
      </c>
      <c r="N24" s="122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customHeight="1" ht="20.25">
      <c r="A25" s="21" t="s">
        <v>73</v>
      </c>
      <c r="B25" s="21" t="s">
        <v>73</v>
      </c>
      <c r="C25" s="21" t="s">
        <v>223</v>
      </c>
      <c r="D25" s="21" t="s">
        <v>224</v>
      </c>
      <c r="E25" s="21" t="s">
        <v>128</v>
      </c>
      <c r="F25" s="21" t="s">
        <v>129</v>
      </c>
      <c r="G25" s="21" t="s">
        <v>229</v>
      </c>
      <c r="H25" s="21" t="s">
        <v>230</v>
      </c>
      <c r="I25" s="18">
        <v>17578</v>
      </c>
      <c r="J25" s="18">
        <v>17578</v>
      </c>
      <c r="K25" s="122"/>
      <c r="L25" s="122"/>
      <c r="M25" s="18">
        <v>17578</v>
      </c>
      <c r="N25" s="122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customHeight="1" ht="20.25">
      <c r="A26" s="21" t="s">
        <v>73</v>
      </c>
      <c r="B26" s="21" t="s">
        <v>73</v>
      </c>
      <c r="C26" s="21" t="s">
        <v>223</v>
      </c>
      <c r="D26" s="21" t="s">
        <v>224</v>
      </c>
      <c r="E26" s="21" t="s">
        <v>130</v>
      </c>
      <c r="F26" s="21" t="s">
        <v>131</v>
      </c>
      <c r="G26" s="21" t="s">
        <v>229</v>
      </c>
      <c r="H26" s="21" t="s">
        <v>230</v>
      </c>
      <c r="I26" s="18">
        <v>24387.85</v>
      </c>
      <c r="J26" s="18">
        <v>24387.85</v>
      </c>
      <c r="K26" s="122"/>
      <c r="L26" s="122"/>
      <c r="M26" s="18">
        <v>24387.85</v>
      </c>
      <c r="N26" s="122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customHeight="1" ht="20.25">
      <c r="A27" s="21" t="s">
        <v>73</v>
      </c>
      <c r="B27" s="21" t="s">
        <v>73</v>
      </c>
      <c r="C27" s="21" t="s">
        <v>223</v>
      </c>
      <c r="D27" s="21" t="s">
        <v>224</v>
      </c>
      <c r="E27" s="21" t="s">
        <v>130</v>
      </c>
      <c r="F27" s="21" t="s">
        <v>131</v>
      </c>
      <c r="G27" s="21" t="s">
        <v>229</v>
      </c>
      <c r="H27" s="21" t="s">
        <v>230</v>
      </c>
      <c r="I27" s="18">
        <v>1551</v>
      </c>
      <c r="J27" s="18">
        <v>1551</v>
      </c>
      <c r="K27" s="122"/>
      <c r="L27" s="122"/>
      <c r="M27" s="18">
        <v>1551</v>
      </c>
      <c r="N27" s="122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customHeight="1" ht="20.25">
      <c r="A28" s="21" t="s">
        <v>73</v>
      </c>
      <c r="B28" s="21" t="s">
        <v>73</v>
      </c>
      <c r="C28" s="21" t="s">
        <v>223</v>
      </c>
      <c r="D28" s="21" t="s">
        <v>224</v>
      </c>
      <c r="E28" s="21" t="s">
        <v>132</v>
      </c>
      <c r="F28" s="21" t="s">
        <v>133</v>
      </c>
      <c r="G28" s="21" t="s">
        <v>231</v>
      </c>
      <c r="H28" s="21" t="s">
        <v>232</v>
      </c>
      <c r="I28" s="18">
        <v>100379.4</v>
      </c>
      <c r="J28" s="18">
        <v>100379.4</v>
      </c>
      <c r="K28" s="122"/>
      <c r="L28" s="122"/>
      <c r="M28" s="18">
        <v>100379.4</v>
      </c>
      <c r="N28" s="122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customHeight="1" ht="20.25">
      <c r="A29" s="21" t="s">
        <v>73</v>
      </c>
      <c r="B29" s="21" t="s">
        <v>73</v>
      </c>
      <c r="C29" s="21" t="s">
        <v>223</v>
      </c>
      <c r="D29" s="21" t="s">
        <v>224</v>
      </c>
      <c r="E29" s="21" t="s">
        <v>132</v>
      </c>
      <c r="F29" s="21" t="s">
        <v>133</v>
      </c>
      <c r="G29" s="21" t="s">
        <v>231</v>
      </c>
      <c r="H29" s="21" t="s">
        <v>232</v>
      </c>
      <c r="I29" s="18">
        <v>15435.35</v>
      </c>
      <c r="J29" s="18">
        <v>15435.35</v>
      </c>
      <c r="K29" s="122"/>
      <c r="L29" s="122"/>
      <c r="M29" s="18">
        <v>15435.35</v>
      </c>
      <c r="N29" s="122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customHeight="1" ht="20.25">
      <c r="A30" s="21" t="s">
        <v>73</v>
      </c>
      <c r="B30" s="21" t="s">
        <v>73</v>
      </c>
      <c r="C30" s="21" t="s">
        <v>223</v>
      </c>
      <c r="D30" s="21" t="s">
        <v>224</v>
      </c>
      <c r="E30" s="21" t="s">
        <v>132</v>
      </c>
      <c r="F30" s="21" t="s">
        <v>133</v>
      </c>
      <c r="G30" s="21" t="s">
        <v>231</v>
      </c>
      <c r="H30" s="21" t="s">
        <v>232</v>
      </c>
      <c r="I30" s="18">
        <v>204656.2</v>
      </c>
      <c r="J30" s="18">
        <v>204656.2</v>
      </c>
      <c r="K30" s="122"/>
      <c r="L30" s="122"/>
      <c r="M30" s="18">
        <v>204656.2</v>
      </c>
      <c r="N30" s="122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customHeight="1" ht="20.25">
      <c r="A31" s="21" t="s">
        <v>73</v>
      </c>
      <c r="B31" s="21" t="s">
        <v>73</v>
      </c>
      <c r="C31" s="21" t="s">
        <v>223</v>
      </c>
      <c r="D31" s="21" t="s">
        <v>224</v>
      </c>
      <c r="E31" s="21" t="s">
        <v>108</v>
      </c>
      <c r="F31" s="21" t="s">
        <v>109</v>
      </c>
      <c r="G31" s="21" t="s">
        <v>233</v>
      </c>
      <c r="H31" s="21" t="s">
        <v>234</v>
      </c>
      <c r="I31" s="18">
        <v>2250</v>
      </c>
      <c r="J31" s="18">
        <v>2250</v>
      </c>
      <c r="K31" s="122"/>
      <c r="L31" s="122"/>
      <c r="M31" s="18">
        <v>2250</v>
      </c>
      <c r="N31" s="122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customHeight="1" ht="20.25">
      <c r="A32" s="21" t="s">
        <v>73</v>
      </c>
      <c r="B32" s="21" t="s">
        <v>73</v>
      </c>
      <c r="C32" s="21" t="s">
        <v>223</v>
      </c>
      <c r="D32" s="21" t="s">
        <v>224</v>
      </c>
      <c r="E32" s="21" t="s">
        <v>134</v>
      </c>
      <c r="F32" s="21" t="s">
        <v>135</v>
      </c>
      <c r="G32" s="21" t="s">
        <v>233</v>
      </c>
      <c r="H32" s="21" t="s">
        <v>234</v>
      </c>
      <c r="I32" s="18">
        <v>1320</v>
      </c>
      <c r="J32" s="18">
        <v>1320</v>
      </c>
      <c r="K32" s="122"/>
      <c r="L32" s="122"/>
      <c r="M32" s="18">
        <v>1320</v>
      </c>
      <c r="N32" s="122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customHeight="1" ht="20.25">
      <c r="A33" s="21" t="s">
        <v>73</v>
      </c>
      <c r="B33" s="21" t="s">
        <v>73</v>
      </c>
      <c r="C33" s="21" t="s">
        <v>223</v>
      </c>
      <c r="D33" s="21" t="s">
        <v>224</v>
      </c>
      <c r="E33" s="21" t="s">
        <v>134</v>
      </c>
      <c r="F33" s="21" t="s">
        <v>135</v>
      </c>
      <c r="G33" s="21" t="s">
        <v>233</v>
      </c>
      <c r="H33" s="21" t="s">
        <v>234</v>
      </c>
      <c r="I33" s="18">
        <v>14960</v>
      </c>
      <c r="J33" s="18">
        <v>14960</v>
      </c>
      <c r="K33" s="122"/>
      <c r="L33" s="122"/>
      <c r="M33" s="18">
        <v>14960</v>
      </c>
      <c r="N33" s="122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customHeight="1" ht="20.25">
      <c r="A34" s="21" t="s">
        <v>73</v>
      </c>
      <c r="B34" s="21" t="s">
        <v>73</v>
      </c>
      <c r="C34" s="21" t="s">
        <v>235</v>
      </c>
      <c r="D34" s="21" t="s">
        <v>141</v>
      </c>
      <c r="E34" s="21" t="s">
        <v>140</v>
      </c>
      <c r="F34" s="21" t="s">
        <v>141</v>
      </c>
      <c r="G34" s="21" t="s">
        <v>236</v>
      </c>
      <c r="H34" s="21" t="s">
        <v>141</v>
      </c>
      <c r="I34" s="18">
        <v>37045</v>
      </c>
      <c r="J34" s="18">
        <v>37045</v>
      </c>
      <c r="K34" s="122"/>
      <c r="L34" s="122"/>
      <c r="M34" s="18">
        <v>37045</v>
      </c>
      <c r="N34" s="122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customHeight="1" ht="20.25">
      <c r="A35" s="21" t="s">
        <v>73</v>
      </c>
      <c r="B35" s="21" t="s">
        <v>73</v>
      </c>
      <c r="C35" s="21" t="s">
        <v>235</v>
      </c>
      <c r="D35" s="21" t="s">
        <v>141</v>
      </c>
      <c r="E35" s="21" t="s">
        <v>140</v>
      </c>
      <c r="F35" s="21" t="s">
        <v>141</v>
      </c>
      <c r="G35" s="21" t="s">
        <v>236</v>
      </c>
      <c r="H35" s="21" t="s">
        <v>141</v>
      </c>
      <c r="I35" s="18">
        <v>491152</v>
      </c>
      <c r="J35" s="18">
        <v>491152</v>
      </c>
      <c r="K35" s="122"/>
      <c r="L35" s="122"/>
      <c r="M35" s="18">
        <v>491152</v>
      </c>
      <c r="N35" s="122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customHeight="1" ht="20.25">
      <c r="A36" s="21" t="s">
        <v>73</v>
      </c>
      <c r="B36" s="21" t="s">
        <v>73</v>
      </c>
      <c r="C36" s="21" t="s">
        <v>237</v>
      </c>
      <c r="D36" s="21" t="s">
        <v>238</v>
      </c>
      <c r="E36" s="21" t="s">
        <v>122</v>
      </c>
      <c r="F36" s="21" t="s">
        <v>123</v>
      </c>
      <c r="G36" s="21" t="s">
        <v>239</v>
      </c>
      <c r="H36" s="21" t="s">
        <v>240</v>
      </c>
      <c r="I36" s="18">
        <v>11352</v>
      </c>
      <c r="J36" s="18">
        <v>11352</v>
      </c>
      <c r="K36" s="122"/>
      <c r="L36" s="122"/>
      <c r="M36" s="18">
        <v>11352</v>
      </c>
      <c r="N36" s="122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customHeight="1" ht="20.25">
      <c r="A37" s="21" t="s">
        <v>73</v>
      </c>
      <c r="B37" s="21" t="s">
        <v>73</v>
      </c>
      <c r="C37" s="21" t="s">
        <v>241</v>
      </c>
      <c r="D37" s="21" t="s">
        <v>242</v>
      </c>
      <c r="E37" s="21" t="s">
        <v>106</v>
      </c>
      <c r="F37" s="21" t="s">
        <v>107</v>
      </c>
      <c r="G37" s="21" t="s">
        <v>243</v>
      </c>
      <c r="H37" s="21" t="s">
        <v>244</v>
      </c>
      <c r="I37" s="18">
        <v>338400</v>
      </c>
      <c r="J37" s="18">
        <v>338400</v>
      </c>
      <c r="K37" s="122"/>
      <c r="L37" s="122"/>
      <c r="M37" s="18">
        <v>338400</v>
      </c>
      <c r="N37" s="122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customHeight="1" ht="20.25">
      <c r="A38" s="21" t="s">
        <v>73</v>
      </c>
      <c r="B38" s="21" t="s">
        <v>73</v>
      </c>
      <c r="C38" s="21" t="s">
        <v>245</v>
      </c>
      <c r="D38" s="21" t="s">
        <v>246</v>
      </c>
      <c r="E38" s="21" t="s">
        <v>106</v>
      </c>
      <c r="F38" s="21" t="s">
        <v>107</v>
      </c>
      <c r="G38" s="21" t="s">
        <v>247</v>
      </c>
      <c r="H38" s="21" t="s">
        <v>248</v>
      </c>
      <c r="I38" s="18">
        <v>200600</v>
      </c>
      <c r="J38" s="18">
        <v>200600</v>
      </c>
      <c r="K38" s="122"/>
      <c r="L38" s="122"/>
      <c r="M38" s="18">
        <v>200600</v>
      </c>
      <c r="N38" s="122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customHeight="1" ht="20.25">
      <c r="A39" s="21" t="s">
        <v>73</v>
      </c>
      <c r="B39" s="21" t="s">
        <v>73</v>
      </c>
      <c r="C39" s="21" t="s">
        <v>245</v>
      </c>
      <c r="D39" s="21" t="s">
        <v>246</v>
      </c>
      <c r="E39" s="21" t="s">
        <v>108</v>
      </c>
      <c r="F39" s="21" t="s">
        <v>109</v>
      </c>
      <c r="G39" s="21" t="s">
        <v>247</v>
      </c>
      <c r="H39" s="21" t="s">
        <v>248</v>
      </c>
      <c r="I39" s="18">
        <v>7800</v>
      </c>
      <c r="J39" s="18">
        <v>7800</v>
      </c>
      <c r="K39" s="122"/>
      <c r="L39" s="122"/>
      <c r="M39" s="18">
        <v>7800</v>
      </c>
      <c r="N39" s="122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customHeight="1" ht="20.25">
      <c r="A40" s="21" t="s">
        <v>73</v>
      </c>
      <c r="B40" s="21" t="s">
        <v>73</v>
      </c>
      <c r="C40" s="21" t="s">
        <v>245</v>
      </c>
      <c r="D40" s="21" t="s">
        <v>246</v>
      </c>
      <c r="E40" s="21" t="s">
        <v>106</v>
      </c>
      <c r="F40" s="21" t="s">
        <v>107</v>
      </c>
      <c r="G40" s="21" t="s">
        <v>249</v>
      </c>
      <c r="H40" s="21" t="s">
        <v>250</v>
      </c>
      <c r="I40" s="18">
        <v>80000</v>
      </c>
      <c r="J40" s="18">
        <v>80000</v>
      </c>
      <c r="K40" s="122"/>
      <c r="L40" s="122"/>
      <c r="M40" s="18">
        <v>80000</v>
      </c>
      <c r="N40" s="122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customHeight="1" ht="20.25">
      <c r="A41" s="21" t="s">
        <v>73</v>
      </c>
      <c r="B41" s="21" t="s">
        <v>73</v>
      </c>
      <c r="C41" s="21" t="s">
        <v>245</v>
      </c>
      <c r="D41" s="21" t="s">
        <v>246</v>
      </c>
      <c r="E41" s="21" t="s">
        <v>106</v>
      </c>
      <c r="F41" s="21" t="s">
        <v>107</v>
      </c>
      <c r="G41" s="21" t="s">
        <v>251</v>
      </c>
      <c r="H41" s="21" t="s">
        <v>252</v>
      </c>
      <c r="I41" s="18">
        <v>12690</v>
      </c>
      <c r="J41" s="18">
        <v>12690</v>
      </c>
      <c r="K41" s="122"/>
      <c r="L41" s="122"/>
      <c r="M41" s="18">
        <v>12690</v>
      </c>
      <c r="N41" s="122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customHeight="1" ht="20.25">
      <c r="A42" s="21" t="s">
        <v>73</v>
      </c>
      <c r="B42" s="21" t="s">
        <v>73</v>
      </c>
      <c r="C42" s="21" t="s">
        <v>245</v>
      </c>
      <c r="D42" s="21" t="s">
        <v>246</v>
      </c>
      <c r="E42" s="21" t="s">
        <v>106</v>
      </c>
      <c r="F42" s="21" t="s">
        <v>107</v>
      </c>
      <c r="G42" s="21" t="s">
        <v>251</v>
      </c>
      <c r="H42" s="21" t="s">
        <v>252</v>
      </c>
      <c r="I42" s="18">
        <v>30000</v>
      </c>
      <c r="J42" s="18">
        <v>30000</v>
      </c>
      <c r="K42" s="122"/>
      <c r="L42" s="122"/>
      <c r="M42" s="18">
        <v>30000</v>
      </c>
      <c r="N42" s="122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customHeight="1" ht="20.25">
      <c r="A43" s="21" t="s">
        <v>73</v>
      </c>
      <c r="B43" s="21" t="s">
        <v>73</v>
      </c>
      <c r="C43" s="21" t="s">
        <v>245</v>
      </c>
      <c r="D43" s="21" t="s">
        <v>246</v>
      </c>
      <c r="E43" s="21" t="s">
        <v>106</v>
      </c>
      <c r="F43" s="21" t="s">
        <v>107</v>
      </c>
      <c r="G43" s="21" t="s">
        <v>253</v>
      </c>
      <c r="H43" s="21" t="s">
        <v>254</v>
      </c>
      <c r="I43" s="18">
        <v>12200</v>
      </c>
      <c r="J43" s="18">
        <v>12200</v>
      </c>
      <c r="K43" s="122"/>
      <c r="L43" s="122"/>
      <c r="M43" s="18">
        <v>12200</v>
      </c>
      <c r="N43" s="122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customHeight="1" ht="20.25">
      <c r="A44" s="21" t="s">
        <v>73</v>
      </c>
      <c r="B44" s="21" t="s">
        <v>73</v>
      </c>
      <c r="C44" s="21" t="s">
        <v>245</v>
      </c>
      <c r="D44" s="21" t="s">
        <v>246</v>
      </c>
      <c r="E44" s="21" t="s">
        <v>106</v>
      </c>
      <c r="F44" s="21" t="s">
        <v>107</v>
      </c>
      <c r="G44" s="21" t="s">
        <v>255</v>
      </c>
      <c r="H44" s="21" t="s">
        <v>256</v>
      </c>
      <c r="I44" s="18">
        <v>80000</v>
      </c>
      <c r="J44" s="18">
        <v>80000</v>
      </c>
      <c r="K44" s="122"/>
      <c r="L44" s="122"/>
      <c r="M44" s="18">
        <v>80000</v>
      </c>
      <c r="N44" s="122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customHeight="1" ht="20.25">
      <c r="A45" s="21" t="s">
        <v>73</v>
      </c>
      <c r="B45" s="21" t="s">
        <v>73</v>
      </c>
      <c r="C45" s="21" t="s">
        <v>245</v>
      </c>
      <c r="D45" s="21" t="s">
        <v>246</v>
      </c>
      <c r="E45" s="21" t="s">
        <v>106</v>
      </c>
      <c r="F45" s="21" t="s">
        <v>107</v>
      </c>
      <c r="G45" s="21" t="s">
        <v>257</v>
      </c>
      <c r="H45" s="21" t="s">
        <v>258</v>
      </c>
      <c r="I45" s="18">
        <v>20000</v>
      </c>
      <c r="J45" s="18">
        <v>20000</v>
      </c>
      <c r="K45" s="122"/>
      <c r="L45" s="122"/>
      <c r="M45" s="18">
        <v>20000</v>
      </c>
      <c r="N45" s="122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customHeight="1" ht="20.25">
      <c r="A46" s="21" t="s">
        <v>73</v>
      </c>
      <c r="B46" s="21" t="s">
        <v>73</v>
      </c>
      <c r="C46" s="21" t="s">
        <v>245</v>
      </c>
      <c r="D46" s="21" t="s">
        <v>246</v>
      </c>
      <c r="E46" s="21" t="s">
        <v>106</v>
      </c>
      <c r="F46" s="21" t="s">
        <v>107</v>
      </c>
      <c r="G46" s="21" t="s">
        <v>259</v>
      </c>
      <c r="H46" s="21" t="s">
        <v>260</v>
      </c>
      <c r="I46" s="18">
        <v>30000</v>
      </c>
      <c r="J46" s="18">
        <v>30000</v>
      </c>
      <c r="K46" s="122"/>
      <c r="L46" s="122"/>
      <c r="M46" s="18">
        <v>30000</v>
      </c>
      <c r="N46" s="122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customHeight="1" ht="20.25">
      <c r="A47" s="21" t="s">
        <v>73</v>
      </c>
      <c r="B47" s="21" t="s">
        <v>73</v>
      </c>
      <c r="C47" s="21" t="s">
        <v>245</v>
      </c>
      <c r="D47" s="21" t="s">
        <v>246</v>
      </c>
      <c r="E47" s="21" t="s">
        <v>106</v>
      </c>
      <c r="F47" s="21" t="s">
        <v>107</v>
      </c>
      <c r="G47" s="21" t="s">
        <v>261</v>
      </c>
      <c r="H47" s="21" t="s">
        <v>262</v>
      </c>
      <c r="I47" s="18">
        <v>30000</v>
      </c>
      <c r="J47" s="18">
        <v>30000</v>
      </c>
      <c r="K47" s="122"/>
      <c r="L47" s="122"/>
      <c r="M47" s="18">
        <v>30000</v>
      </c>
      <c r="N47" s="122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customHeight="1" ht="20.25">
      <c r="A48" s="21" t="s">
        <v>73</v>
      </c>
      <c r="B48" s="21" t="s">
        <v>73</v>
      </c>
      <c r="C48" s="21" t="s">
        <v>245</v>
      </c>
      <c r="D48" s="21" t="s">
        <v>246</v>
      </c>
      <c r="E48" s="21" t="s">
        <v>108</v>
      </c>
      <c r="F48" s="21" t="s">
        <v>109</v>
      </c>
      <c r="G48" s="21" t="s">
        <v>263</v>
      </c>
      <c r="H48" s="21" t="s">
        <v>264</v>
      </c>
      <c r="I48" s="18">
        <v>7200</v>
      </c>
      <c r="J48" s="18">
        <v>7200</v>
      </c>
      <c r="K48" s="122"/>
      <c r="L48" s="122"/>
      <c r="M48" s="18">
        <v>7200</v>
      </c>
      <c r="N48" s="122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customHeight="1" ht="20.25">
      <c r="A49" s="21" t="s">
        <v>73</v>
      </c>
      <c r="B49" s="21" t="s">
        <v>73</v>
      </c>
      <c r="C49" s="21" t="s">
        <v>265</v>
      </c>
      <c r="D49" s="21" t="s">
        <v>188</v>
      </c>
      <c r="E49" s="21" t="s">
        <v>106</v>
      </c>
      <c r="F49" s="21" t="s">
        <v>107</v>
      </c>
      <c r="G49" s="21" t="s">
        <v>266</v>
      </c>
      <c r="H49" s="21" t="s">
        <v>188</v>
      </c>
      <c r="I49" s="18">
        <v>10880</v>
      </c>
      <c r="J49" s="18">
        <v>10880</v>
      </c>
      <c r="K49" s="122"/>
      <c r="L49" s="122"/>
      <c r="M49" s="18">
        <v>10880</v>
      </c>
      <c r="N49" s="122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customHeight="1" ht="20.25">
      <c r="A50" s="21" t="s">
        <v>73</v>
      </c>
      <c r="B50" s="21" t="s">
        <v>73</v>
      </c>
      <c r="C50" s="21" t="s">
        <v>265</v>
      </c>
      <c r="D50" s="21" t="s">
        <v>188</v>
      </c>
      <c r="E50" s="21" t="s">
        <v>108</v>
      </c>
      <c r="F50" s="21" t="s">
        <v>109</v>
      </c>
      <c r="G50" s="21" t="s">
        <v>266</v>
      </c>
      <c r="H50" s="21" t="s">
        <v>188</v>
      </c>
      <c r="I50" s="18">
        <v>960</v>
      </c>
      <c r="J50" s="18">
        <v>960</v>
      </c>
      <c r="K50" s="122"/>
      <c r="L50" s="122"/>
      <c r="M50" s="18">
        <v>960</v>
      </c>
      <c r="N50" s="122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customHeight="1" ht="20.25">
      <c r="A51" s="21" t="s">
        <v>73</v>
      </c>
      <c r="B51" s="21" t="s">
        <v>73</v>
      </c>
      <c r="C51" s="21" t="s">
        <v>267</v>
      </c>
      <c r="D51" s="21" t="s">
        <v>268</v>
      </c>
      <c r="E51" s="21" t="s">
        <v>106</v>
      </c>
      <c r="F51" s="21" t="s">
        <v>107</v>
      </c>
      <c r="G51" s="21" t="s">
        <v>269</v>
      </c>
      <c r="H51" s="21" t="s">
        <v>268</v>
      </c>
      <c r="I51" s="18">
        <v>85510</v>
      </c>
      <c r="J51" s="18">
        <v>85510</v>
      </c>
      <c r="K51" s="122"/>
      <c r="L51" s="122"/>
      <c r="M51" s="18">
        <v>85510</v>
      </c>
      <c r="N51" s="122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customHeight="1" ht="20.25">
      <c r="A52" s="21" t="s">
        <v>73</v>
      </c>
      <c r="B52" s="21" t="s">
        <v>73</v>
      </c>
      <c r="C52" s="21" t="s">
        <v>267</v>
      </c>
      <c r="D52" s="21" t="s">
        <v>268</v>
      </c>
      <c r="E52" s="21" t="s">
        <v>106</v>
      </c>
      <c r="F52" s="21" t="s">
        <v>107</v>
      </c>
      <c r="G52" s="21" t="s">
        <v>269</v>
      </c>
      <c r="H52" s="21" t="s">
        <v>268</v>
      </c>
      <c r="I52" s="18">
        <v>6120</v>
      </c>
      <c r="J52" s="18">
        <v>6120</v>
      </c>
      <c r="K52" s="122"/>
      <c r="L52" s="122"/>
      <c r="M52" s="18">
        <v>6120</v>
      </c>
      <c r="N52" s="122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customHeight="1" ht="20.25">
      <c r="A53" s="21" t="s">
        <v>73</v>
      </c>
      <c r="B53" s="21" t="s">
        <v>73</v>
      </c>
      <c r="C53" s="21" t="s">
        <v>270</v>
      </c>
      <c r="D53" s="21" t="s">
        <v>271</v>
      </c>
      <c r="E53" s="21" t="s">
        <v>114</v>
      </c>
      <c r="F53" s="21" t="s">
        <v>115</v>
      </c>
      <c r="G53" s="21" t="s">
        <v>272</v>
      </c>
      <c r="H53" s="21" t="s">
        <v>273</v>
      </c>
      <c r="I53" s="18">
        <v>331200</v>
      </c>
      <c r="J53" s="18">
        <v>331200</v>
      </c>
      <c r="K53" s="122"/>
      <c r="L53" s="122"/>
      <c r="M53" s="18">
        <v>331200</v>
      </c>
      <c r="N53" s="122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customHeight="1" ht="20.25">
      <c r="A54" s="21" t="s">
        <v>73</v>
      </c>
      <c r="B54" s="21" t="s">
        <v>73</v>
      </c>
      <c r="C54" s="21" t="s">
        <v>274</v>
      </c>
      <c r="D54" s="21" t="s">
        <v>275</v>
      </c>
      <c r="E54" s="21" t="s">
        <v>106</v>
      </c>
      <c r="F54" s="21" t="s">
        <v>107</v>
      </c>
      <c r="G54" s="21" t="s">
        <v>276</v>
      </c>
      <c r="H54" s="21" t="s">
        <v>277</v>
      </c>
      <c r="I54" s="18">
        <v>48000</v>
      </c>
      <c r="J54" s="18">
        <v>48000</v>
      </c>
      <c r="K54" s="122"/>
      <c r="L54" s="122"/>
      <c r="M54" s="18">
        <v>48000</v>
      </c>
      <c r="N54" s="122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customHeight="1" ht="20.25">
      <c r="A55" s="21" t="s">
        <v>73</v>
      </c>
      <c r="B55" s="21" t="s">
        <v>73</v>
      </c>
      <c r="C55" s="21" t="s">
        <v>278</v>
      </c>
      <c r="D55" s="21" t="s">
        <v>279</v>
      </c>
      <c r="E55" s="21" t="s">
        <v>106</v>
      </c>
      <c r="F55" s="21" t="s">
        <v>107</v>
      </c>
      <c r="G55" s="21" t="s">
        <v>217</v>
      </c>
      <c r="H55" s="21" t="s">
        <v>218</v>
      </c>
      <c r="I55" s="18">
        <v>562440</v>
      </c>
      <c r="J55" s="18">
        <v>562440</v>
      </c>
      <c r="K55" s="122"/>
      <c r="L55" s="122"/>
      <c r="M55" s="18">
        <v>562440</v>
      </c>
      <c r="N55" s="122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customHeight="1" ht="20.25">
      <c r="A56" s="21" t="s">
        <v>73</v>
      </c>
      <c r="B56" s="21" t="s">
        <v>73</v>
      </c>
      <c r="C56" s="21" t="s">
        <v>280</v>
      </c>
      <c r="D56" s="21" t="s">
        <v>281</v>
      </c>
      <c r="E56" s="21" t="s">
        <v>106</v>
      </c>
      <c r="F56" s="21" t="s">
        <v>107</v>
      </c>
      <c r="G56" s="21" t="s">
        <v>272</v>
      </c>
      <c r="H56" s="21" t="s">
        <v>273</v>
      </c>
      <c r="I56" s="18">
        <v>295596</v>
      </c>
      <c r="J56" s="18">
        <v>295596</v>
      </c>
      <c r="K56" s="122"/>
      <c r="L56" s="122"/>
      <c r="M56" s="18">
        <v>295596</v>
      </c>
      <c r="N56" s="122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customHeight="1" ht="20.25">
      <c r="A57" s="21" t="s">
        <v>73</v>
      </c>
      <c r="B57" s="21" t="s">
        <v>73</v>
      </c>
      <c r="C57" s="21" t="s">
        <v>282</v>
      </c>
      <c r="D57" s="21" t="s">
        <v>283</v>
      </c>
      <c r="E57" s="21" t="s">
        <v>106</v>
      </c>
      <c r="F57" s="21" t="s">
        <v>107</v>
      </c>
      <c r="G57" s="21" t="s">
        <v>284</v>
      </c>
      <c r="H57" s="21" t="s">
        <v>285</v>
      </c>
      <c r="I57" s="18">
        <v>829332</v>
      </c>
      <c r="J57" s="18">
        <v>829332</v>
      </c>
      <c r="K57" s="122"/>
      <c r="L57" s="122"/>
      <c r="M57" s="18">
        <v>829332</v>
      </c>
      <c r="N57" s="122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customHeight="1" ht="17.25">
      <c r="A58" s="123" t="s">
        <v>182</v>
      </c>
      <c r="B58" s="124"/>
      <c r="C58" s="125"/>
      <c r="D58" s="125"/>
      <c r="E58" s="125"/>
      <c r="F58" s="125"/>
      <c r="G58" s="125"/>
      <c r="H58" s="126"/>
      <c r="I58" s="18">
        <v>10038586.56</v>
      </c>
      <c r="J58" s="18">
        <v>10038586.56</v>
      </c>
      <c r="K58" s="18"/>
      <c r="L58" s="18"/>
      <c r="M58" s="18">
        <v>10038586.56</v>
      </c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</sheetData>
  <mergeCells count="31">
    <mergeCell ref="A58:H58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E4F16B-54AE-852C-4FEE-7EBF89569254}" mc:Ignorable="x14ac xr xr2 xr3">
  <sheetPr>
    <outlinePr summaryRight="0"/>
    <pageSetUpPr fitToPage="1"/>
  </sheetPr>
  <dimension ref="A1:W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0.28125" customWidth="1"/>
    <col min="2" max="2" width="13.421875" customWidth="1"/>
    <col min="3" max="3" width="32.8515625" customWidth="1"/>
    <col min="4" max="4" width="23.8515625" customWidth="1"/>
    <col min="5" max="5" width="11.140625" customWidth="1"/>
    <col min="6" max="6" width="17.7109375" customWidth="1"/>
    <col min="7" max="7" width="9.8515625" customWidth="1"/>
    <col min="8" max="8" width="17.7109375" customWidth="1"/>
    <col min="9" max="13" width="20.00390625" customWidth="1"/>
    <col min="14" max="14" width="12.28125" customWidth="1"/>
    <col min="15" max="15" width="12.7109375" customWidth="1"/>
    <col min="16" max="16" width="11.140625" customWidth="1"/>
    <col min="17" max="21" width="19.8515625" customWidth="1"/>
    <col min="22" max="22" width="20.00390625" customWidth="1"/>
    <col min="23" max="23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customHeight="1" ht="13.5">
      <c r="B2" s="67"/>
      <c r="E2" s="127"/>
      <c r="F2" s="127"/>
      <c r="G2" s="127"/>
      <c r="H2" s="127"/>
      <c r="U2" s="67"/>
      <c r="W2" s="14" t="s">
        <v>286</v>
      </c>
    </row>
    <row customHeight="1" ht="46.5">
      <c r="A3" s="103" t="str">
        <f>"2025"&amp;"年部门项目支出预算表"</f>
        <v>2025年部门项目支出预算表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</row>
    <row customHeight="1" ht="13.5">
      <c r="A4" s="70" t="str">
        <f>"单位名称："&amp;"宜良县司法局"</f>
        <v>单位名称：宜良县司法局</v>
      </c>
      <c r="B4" s="104"/>
      <c r="C4" s="104"/>
      <c r="D4" s="104"/>
      <c r="E4" s="104"/>
      <c r="F4" s="104"/>
      <c r="G4" s="104"/>
      <c r="H4" s="104"/>
      <c r="I4" s="107"/>
      <c r="J4" s="107"/>
      <c r="K4" s="107"/>
      <c r="L4" s="107"/>
      <c r="M4" s="107"/>
      <c r="N4" s="107"/>
      <c r="O4" s="107"/>
      <c r="P4" s="107"/>
      <c r="Q4" s="107"/>
      <c r="U4" s="67"/>
      <c r="W4" s="128" t="s">
        <v>3</v>
      </c>
    </row>
    <row customHeight="1" ht="21.75">
      <c r="A5" s="108" t="s">
        <v>288</v>
      </c>
      <c r="B5" s="129" t="s">
        <v>195</v>
      </c>
      <c r="C5" s="108" t="s">
        <v>196</v>
      </c>
      <c r="D5" s="108" t="s">
        <v>289</v>
      </c>
      <c r="E5" s="129" t="s">
        <v>197</v>
      </c>
      <c r="F5" s="129" t="s">
        <v>198</v>
      </c>
      <c r="G5" s="129" t="s">
        <v>290</v>
      </c>
      <c r="H5" s="129" t="s">
        <v>291</v>
      </c>
      <c r="I5" s="130" t="s">
        <v>58</v>
      </c>
      <c r="J5" s="115" t="s">
        <v>292</v>
      </c>
      <c r="K5" s="76"/>
      <c r="L5" s="76"/>
      <c r="M5" s="77"/>
      <c r="N5" s="115" t="s">
        <v>203</v>
      </c>
      <c r="O5" s="76"/>
      <c r="P5" s="77"/>
      <c r="Q5" s="129" t="s">
        <v>64</v>
      </c>
      <c r="R5" s="115" t="s">
        <v>65</v>
      </c>
      <c r="S5" s="76"/>
      <c r="T5" s="76"/>
      <c r="U5" s="76"/>
      <c r="V5" s="76"/>
      <c r="W5" s="77"/>
    </row>
    <row customHeight="1" ht="21.75">
      <c r="A6" s="112"/>
      <c r="B6" s="113"/>
      <c r="C6" s="112"/>
      <c r="D6" s="112"/>
      <c r="E6" s="131"/>
      <c r="F6" s="131"/>
      <c r="G6" s="131"/>
      <c r="H6" s="131"/>
      <c r="I6" s="113"/>
      <c r="J6" s="132" t="s">
        <v>61</v>
      </c>
      <c r="K6" s="78"/>
      <c r="L6" s="129" t="s">
        <v>62</v>
      </c>
      <c r="M6" s="129" t="s">
        <v>63</v>
      </c>
      <c r="N6" s="129" t="s">
        <v>61</v>
      </c>
      <c r="O6" s="129" t="s">
        <v>62</v>
      </c>
      <c r="P6" s="129" t="s">
        <v>63</v>
      </c>
      <c r="Q6" s="131"/>
      <c r="R6" s="129" t="s">
        <v>60</v>
      </c>
      <c r="S6" s="129" t="s">
        <v>67</v>
      </c>
      <c r="T6" s="129" t="s">
        <v>209</v>
      </c>
      <c r="U6" s="129" t="s">
        <v>69</v>
      </c>
      <c r="V6" s="129" t="s">
        <v>70</v>
      </c>
      <c r="W6" s="129" t="s">
        <v>71</v>
      </c>
    </row>
    <row customHeight="1" ht="21">
      <c r="A7" s="113"/>
      <c r="B7" s="113"/>
      <c r="C7" s="113"/>
      <c r="D7" s="113"/>
      <c r="E7" s="113"/>
      <c r="F7" s="113"/>
      <c r="G7" s="113"/>
      <c r="H7" s="113"/>
      <c r="I7" s="113"/>
      <c r="J7" s="133" t="s">
        <v>60</v>
      </c>
      <c r="K7" s="82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</row>
    <row customHeight="1" ht="39.75">
      <c r="A8" s="120"/>
      <c r="B8" s="80"/>
      <c r="C8" s="120"/>
      <c r="D8" s="120"/>
      <c r="E8" s="134"/>
      <c r="F8" s="134"/>
      <c r="G8" s="134"/>
      <c r="H8" s="134"/>
      <c r="I8" s="80"/>
      <c r="J8" s="135" t="s">
        <v>60</v>
      </c>
      <c r="K8" s="135" t="s">
        <v>293</v>
      </c>
      <c r="L8" s="134"/>
      <c r="M8" s="134"/>
      <c r="N8" s="134"/>
      <c r="O8" s="134"/>
      <c r="P8" s="134"/>
      <c r="Q8" s="134"/>
      <c r="R8" s="134"/>
      <c r="S8" s="134"/>
      <c r="T8" s="134"/>
      <c r="U8" s="80"/>
      <c r="V8" s="134"/>
      <c r="W8" s="134"/>
    </row>
    <row customHeight="1" ht="15">
      <c r="A9" s="136">
        <v>1</v>
      </c>
      <c r="B9" s="136">
        <v>2</v>
      </c>
      <c r="C9" s="136">
        <v>3</v>
      </c>
      <c r="D9" s="136">
        <v>4</v>
      </c>
      <c r="E9" s="136">
        <v>5</v>
      </c>
      <c r="F9" s="136">
        <v>6</v>
      </c>
      <c r="G9" s="136">
        <v>7</v>
      </c>
      <c r="H9" s="136">
        <v>8</v>
      </c>
      <c r="I9" s="136">
        <v>9</v>
      </c>
      <c r="J9" s="136">
        <v>10</v>
      </c>
      <c r="K9" s="136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36">
        <v>21</v>
      </c>
      <c r="V9" s="121">
        <v>22</v>
      </c>
      <c r="W9" s="136">
        <v>23</v>
      </c>
    </row>
    <row customHeight="1" ht="21.75">
      <c r="A10" s="64"/>
      <c r="B10" s="64"/>
      <c r="C10" s="64"/>
      <c r="D10" s="64"/>
      <c r="E10" s="64"/>
      <c r="F10" s="64"/>
      <c r="G10" s="64"/>
      <c r="H10" s="64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customHeight="1" ht="18.75">
      <c r="A11" s="123" t="s">
        <v>182</v>
      </c>
      <c r="B11" s="124"/>
      <c r="C11" s="124"/>
      <c r="D11" s="124"/>
      <c r="E11" s="124"/>
      <c r="F11" s="124"/>
      <c r="G11" s="124"/>
      <c r="H11" s="6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</sheetData>
  <mergeCells count="28"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D93F7F6-D0B2-C366-F682-1F8C5D6D6923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8">
      <c r="J2" s="101" t="s">
        <v>294</v>
      </c>
    </row>
    <row customHeight="1" ht="39.75">
      <c r="A3" s="137" t="str">
        <f>"2025"&amp;"年部门项目支出绩效目标表"</f>
        <v>2025年部门项目支出绩效目标表</v>
      </c>
      <c r="B3" s="103"/>
      <c r="C3" s="103"/>
      <c r="D3" s="103"/>
      <c r="E3" s="103"/>
      <c r="F3" s="102"/>
      <c r="G3" s="103"/>
      <c r="H3" s="102"/>
      <c r="I3" s="102"/>
      <c r="J3" s="103"/>
    </row>
    <row customHeight="1" ht="17.25">
      <c r="A4" s="70" t="str">
        <f>"单位名称："&amp;"宜良县司法局"</f>
        <v>单位名称：宜良县司法局</v>
      </c>
    </row>
    <row customHeight="1" ht="44.25">
      <c r="A5" s="135" t="s">
        <v>196</v>
      </c>
      <c r="B5" s="135" t="s">
        <v>296</v>
      </c>
      <c r="C5" s="135" t="s">
        <v>297</v>
      </c>
      <c r="D5" s="135" t="s">
        <v>298</v>
      </c>
      <c r="E5" s="135" t="s">
        <v>299</v>
      </c>
      <c r="F5" s="138" t="s">
        <v>300</v>
      </c>
      <c r="G5" s="135" t="s">
        <v>301</v>
      </c>
      <c r="H5" s="138" t="s">
        <v>302</v>
      </c>
      <c r="I5" s="138" t="s">
        <v>303</v>
      </c>
      <c r="J5" s="135" t="s">
        <v>304</v>
      </c>
    </row>
    <row customHeight="1" ht="18.75">
      <c r="A6" s="139">
        <v>1</v>
      </c>
      <c r="B6" s="139">
        <v>2</v>
      </c>
      <c r="C6" s="139">
        <v>3</v>
      </c>
      <c r="D6" s="139">
        <v>4</v>
      </c>
      <c r="E6" s="139">
        <v>5</v>
      </c>
      <c r="F6" s="121">
        <v>6</v>
      </c>
      <c r="G6" s="139">
        <v>7</v>
      </c>
      <c r="H6" s="121">
        <v>8</v>
      </c>
      <c r="I6" s="121">
        <v>9</v>
      </c>
      <c r="J6" s="139">
        <v>10</v>
      </c>
    </row>
    <row customHeight="1" ht="42">
      <c r="A7" s="65"/>
      <c r="B7" s="64"/>
      <c r="C7" s="64"/>
      <c r="D7" s="64"/>
      <c r="E7" s="140"/>
      <c r="F7" s="38"/>
      <c r="G7" s="140"/>
      <c r="H7" s="38"/>
      <c r="I7" s="38"/>
      <c r="J7" s="140"/>
    </row>
    <row customHeight="1" ht="42">
      <c r="A8" s="65"/>
      <c r="B8" s="41"/>
      <c r="C8" s="41"/>
      <c r="D8" s="41"/>
      <c r="E8" s="65"/>
      <c r="F8" s="41"/>
      <c r="G8" s="65"/>
      <c r="H8" s="41"/>
      <c r="I8" s="41"/>
      <c r="J8" s="65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51C013C-C22C-0EBC-0A51-9FA075A51FE5}" mc:Ignorable="x14ac xr xr2 xr3">
  <sheetPr>
    <outlinePr summaryRight="0"/>
    <pageSetUpPr fitToPage="1"/>
  </sheetPr>
  <dimension ref="A1:F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2.140625" customWidth="1"/>
    <col min="2" max="2" width="20.7109375" customWidth="1"/>
    <col min="3" max="3" width="32.140625" customWidth="1"/>
    <col min="4" max="4" width="27.7109375" customWidth="1"/>
    <col min="5" max="6" width="36.7109375" customWidth="1"/>
  </cols>
  <sheetData>
    <row customHeight="1" ht="14.25">
      <c r="A1" s="8"/>
      <c r="B1" s="8"/>
      <c r="C1" s="8"/>
      <c r="D1" s="8"/>
      <c r="E1" s="8"/>
      <c r="F1" s="8"/>
    </row>
    <row customHeight="1" ht="12">
      <c r="A2" s="141">
        <v>1</v>
      </c>
      <c r="B2" s="142">
        <v>0</v>
      </c>
      <c r="C2" s="141">
        <v>1</v>
      </c>
      <c r="D2" s="71"/>
      <c r="E2" s="71"/>
      <c r="F2" s="128" t="s">
        <v>305</v>
      </c>
    </row>
    <row customHeight="1" ht="42">
      <c r="A3" s="143" t="str">
        <f>"2025"&amp;"年部门政府性基金预算支出预算表"</f>
        <v>2025年部门政府性基金预算支出预算表</v>
      </c>
      <c r="B3" s="144" t="s">
        <v>307</v>
      </c>
      <c r="C3" s="145"/>
      <c r="D3" s="69"/>
      <c r="E3" s="69"/>
      <c r="F3" s="69"/>
    </row>
    <row customHeight="1" ht="13.5">
      <c r="A4" s="70" t="str">
        <f>"单位名称："&amp;"宜良县司法局"</f>
        <v>单位名称：宜良县司法局</v>
      </c>
      <c r="B4" s="70" t="s">
        <v>308</v>
      </c>
      <c r="C4" s="141"/>
      <c r="D4" s="71"/>
      <c r="E4" s="71"/>
      <c r="F4" s="128" t="s">
        <v>3</v>
      </c>
    </row>
    <row customHeight="1" ht="19.5">
      <c r="A5" s="74" t="s">
        <v>194</v>
      </c>
      <c r="B5" s="146" t="s">
        <v>77</v>
      </c>
      <c r="C5" s="74" t="s">
        <v>78</v>
      </c>
      <c r="D5" s="115" t="s">
        <v>309</v>
      </c>
      <c r="E5" s="76"/>
      <c r="F5" s="77"/>
    </row>
    <row customHeight="1" ht="18.75">
      <c r="A6" s="114"/>
      <c r="B6" s="147"/>
      <c r="C6" s="114"/>
      <c r="D6" s="148" t="s">
        <v>58</v>
      </c>
      <c r="E6" s="115" t="s">
        <v>80</v>
      </c>
      <c r="F6" s="148" t="s">
        <v>81</v>
      </c>
    </row>
    <row customHeight="1" ht="18.75">
      <c r="A7" s="138">
        <v>1</v>
      </c>
      <c r="B7" s="149" t="s">
        <v>88</v>
      </c>
      <c r="C7" s="138">
        <v>3</v>
      </c>
      <c r="D7" s="81">
        <v>4</v>
      </c>
      <c r="E7" s="81">
        <v>5</v>
      </c>
      <c r="F7" s="81">
        <v>6</v>
      </c>
    </row>
    <row customHeight="1" ht="21">
      <c r="A8" s="41"/>
      <c r="B8" s="41"/>
      <c r="C8" s="41"/>
      <c r="D8" s="18"/>
      <c r="E8" s="18"/>
      <c r="F8" s="18"/>
    </row>
    <row customHeight="1" ht="21">
      <c r="A9" s="41"/>
      <c r="B9" s="41"/>
      <c r="C9" s="41"/>
      <c r="D9" s="18"/>
      <c r="E9" s="18"/>
      <c r="F9" s="18"/>
    </row>
    <row customHeight="1" ht="18.75">
      <c r="A10" s="28" t="s">
        <v>182</v>
      </c>
      <c r="B10" s="28" t="s">
        <v>182</v>
      </c>
      <c r="C10" s="150" t="s">
        <v>182</v>
      </c>
      <c r="D10" s="18"/>
      <c r="E10" s="18"/>
      <c r="F10" s="18"/>
    </row>
  </sheetData>
  <mergeCells count="7">
    <mergeCell ref="A3:F3"/>
    <mergeCell ref="A10:C10"/>
    <mergeCell ref="D5:F5"/>
    <mergeCell ref="B5:B6"/>
    <mergeCell ref="C5:C6"/>
    <mergeCell ref="A5:A6"/>
    <mergeCell ref="A4:C4"/>
  </mergeCells>
  <printOptions horizontalCentered="1"/>
  <pageMargins left="0.37" right="0.37" top="0.56" bottom="0.56" header="0.48" footer="0.48"/>
  <pageSetup paperSize="9" scale="98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84F5BA8-DA9B-2219-8486-DEEF4B3B5668}" mc:Ignorable="x14ac xr xr2 xr3">
  <sheetPr>
    <outlinePr summaryRight="0"/>
    <pageSetUpPr fitToPage="1"/>
  </sheetPr>
  <dimension ref="A1:S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2" width="32.57421875" customWidth="1"/>
    <col min="3" max="3" width="41.140625" customWidth="1"/>
    <col min="4" max="4" width="21.7109375" customWidth="1"/>
    <col min="5" max="5" width="35.28125" customWidth="1"/>
    <col min="6" max="6" width="7.7109375" customWidth="1"/>
    <col min="7" max="7" width="11.140625" customWidth="1"/>
    <col min="8" max="8" width="13.28125" customWidth="1"/>
    <col min="9" max="18" width="20.00390625" customWidth="1"/>
    <col min="19" max="19" width="19.8515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customHeight="1" ht="15.75">
      <c r="B2" s="100"/>
      <c r="C2" s="100"/>
      <c r="R2" s="101"/>
      <c r="S2" s="101" t="s">
        <v>310</v>
      </c>
    </row>
    <row customHeight="1" ht="41.25">
      <c r="A3" s="151" t="str">
        <f>"2025"&amp;"年部门政府采购预算表"</f>
        <v>2025年部门政府采购预算表</v>
      </c>
      <c r="B3" s="102"/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2"/>
      <c r="N3" s="103"/>
      <c r="O3" s="103"/>
      <c r="P3" s="102"/>
      <c r="Q3" s="103"/>
      <c r="R3" s="102"/>
      <c r="S3" s="102"/>
    </row>
    <row customHeight="1" ht="18.75">
      <c r="A4" s="91" t="str">
        <f>"单位名称："&amp;"宜良县司法局"</f>
        <v>单位名称：宜良县司法局</v>
      </c>
      <c r="B4" s="106"/>
      <c r="C4" s="106"/>
      <c r="D4" s="107"/>
      <c r="E4" s="107"/>
      <c r="F4" s="107"/>
      <c r="G4" s="107"/>
      <c r="H4" s="107"/>
      <c r="I4" s="107"/>
      <c r="J4" s="107"/>
      <c r="K4" s="107"/>
      <c r="L4" s="107"/>
      <c r="R4" s="152"/>
      <c r="S4" s="128" t="s">
        <v>3</v>
      </c>
    </row>
    <row customHeight="1" ht="15.75">
      <c r="A5" s="129" t="s">
        <v>193</v>
      </c>
      <c r="B5" s="153" t="s">
        <v>194</v>
      </c>
      <c r="C5" s="153" t="s">
        <v>312</v>
      </c>
      <c r="D5" s="154" t="s">
        <v>313</v>
      </c>
      <c r="E5" s="154" t="s">
        <v>314</v>
      </c>
      <c r="F5" s="154" t="s">
        <v>315</v>
      </c>
      <c r="G5" s="154" t="s">
        <v>316</v>
      </c>
      <c r="H5" s="154" t="s">
        <v>317</v>
      </c>
      <c r="I5" s="155" t="s">
        <v>201</v>
      </c>
      <c r="J5" s="155"/>
      <c r="K5" s="155"/>
      <c r="L5" s="155"/>
      <c r="M5" s="110"/>
      <c r="N5" s="155"/>
      <c r="O5" s="155"/>
      <c r="P5" s="109"/>
      <c r="Q5" s="155"/>
      <c r="R5" s="110"/>
      <c r="S5" s="111"/>
    </row>
    <row customHeight="1" ht="17.25">
      <c r="A6" s="131"/>
      <c r="B6" s="156"/>
      <c r="C6" s="156"/>
      <c r="D6" s="157"/>
      <c r="E6" s="157"/>
      <c r="F6" s="157"/>
      <c r="G6" s="157"/>
      <c r="H6" s="157"/>
      <c r="I6" s="157" t="s">
        <v>58</v>
      </c>
      <c r="J6" s="157" t="s">
        <v>61</v>
      </c>
      <c r="K6" s="157" t="s">
        <v>318</v>
      </c>
      <c r="L6" s="157" t="s">
        <v>319</v>
      </c>
      <c r="M6" s="158" t="s">
        <v>320</v>
      </c>
      <c r="N6" s="159" t="s">
        <v>321</v>
      </c>
      <c r="O6" s="159"/>
      <c r="P6" s="160"/>
      <c r="Q6" s="159"/>
      <c r="R6" s="161"/>
      <c r="S6" s="162"/>
    </row>
    <row customHeight="1" ht="54">
      <c r="A7" s="134"/>
      <c r="B7" s="162"/>
      <c r="C7" s="162"/>
      <c r="D7" s="163"/>
      <c r="E7" s="163"/>
      <c r="F7" s="163"/>
      <c r="G7" s="163"/>
      <c r="H7" s="163"/>
      <c r="I7" s="163"/>
      <c r="J7" s="163" t="s">
        <v>60</v>
      </c>
      <c r="K7" s="163"/>
      <c r="L7" s="163"/>
      <c r="M7" s="164"/>
      <c r="N7" s="163" t="s">
        <v>60</v>
      </c>
      <c r="O7" s="163" t="s">
        <v>67</v>
      </c>
      <c r="P7" s="162" t="s">
        <v>68</v>
      </c>
      <c r="Q7" s="163" t="s">
        <v>69</v>
      </c>
      <c r="R7" s="164" t="s">
        <v>70</v>
      </c>
      <c r="S7" s="162" t="s">
        <v>71</v>
      </c>
    </row>
    <row customHeight="1" ht="18">
      <c r="A8" s="165">
        <v>1</v>
      </c>
      <c r="B8" s="165" t="s">
        <v>88</v>
      </c>
      <c r="C8" s="166">
        <v>3</v>
      </c>
      <c r="D8" s="166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165">
        <v>12</v>
      </c>
      <c r="M8" s="165">
        <v>13</v>
      </c>
      <c r="N8" s="165">
        <v>14</v>
      </c>
      <c r="O8" s="165">
        <v>15</v>
      </c>
      <c r="P8" s="165">
        <v>16</v>
      </c>
      <c r="Q8" s="165">
        <v>17</v>
      </c>
      <c r="R8" s="165">
        <v>18</v>
      </c>
      <c r="S8" s="165">
        <v>19</v>
      </c>
    </row>
    <row customHeight="1" ht="21">
      <c r="A9" s="167"/>
      <c r="B9" s="168"/>
      <c r="C9" s="168"/>
      <c r="D9" s="169"/>
      <c r="E9" s="169"/>
      <c r="F9" s="169"/>
      <c r="G9" s="170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customHeight="1" ht="21">
      <c r="A10" s="171" t="s">
        <v>182</v>
      </c>
      <c r="B10" s="172"/>
      <c r="C10" s="172"/>
      <c r="D10" s="173"/>
      <c r="E10" s="173"/>
      <c r="F10" s="173"/>
      <c r="G10" s="3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customHeight="1" ht="21">
      <c r="A11" s="174" t="s">
        <v>322</v>
      </c>
      <c r="B11" s="175"/>
      <c r="C11" s="175"/>
      <c r="D11" s="174"/>
      <c r="E11" s="174"/>
      <c r="F11" s="174"/>
      <c r="G11" s="176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</row>
  </sheetData>
  <mergeCells count="19">
    <mergeCell ref="A10:G10"/>
    <mergeCell ref="J6:J7"/>
    <mergeCell ref="C5:C7"/>
    <mergeCell ref="B5:B7"/>
    <mergeCell ref="N6:S6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1:S11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84C4CA6-59A8-6964-586B-C6D42D7D1A9B}" mc:Ignorable="x14ac xr xr2 xr3">
  <sheetPr>
    <outlinePr summaryRight="0"/>
    <pageSetUpPr fitToPage="1"/>
  </sheetPr>
  <dimension ref="A1:T10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5" width="39.140625" customWidth="1"/>
    <col min="6" max="6" width="27.57421875" customWidth="1"/>
    <col min="7" max="7" width="28.57421875" customWidth="1"/>
    <col min="8" max="8" width="28.140625" customWidth="1"/>
    <col min="9" max="9" width="39.140625" customWidth="1"/>
    <col min="10" max="18" width="20.421875" customWidth="1"/>
    <col min="19" max="20" width="20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customHeight="1" ht="16.5">
      <c r="A2" s="178"/>
      <c r="B2" s="100"/>
      <c r="C2" s="100"/>
      <c r="D2" s="100"/>
      <c r="E2" s="100"/>
      <c r="F2" s="100"/>
      <c r="G2" s="100"/>
      <c r="H2" s="178"/>
      <c r="I2" s="178"/>
      <c r="J2" s="178"/>
      <c r="K2" s="178"/>
      <c r="L2" s="178"/>
      <c r="M2" s="178"/>
      <c r="N2" s="179"/>
      <c r="O2" s="178"/>
      <c r="P2" s="178"/>
      <c r="Q2" s="100"/>
      <c r="R2" s="178"/>
      <c r="S2" s="180"/>
      <c r="T2" s="180" t="s">
        <v>323</v>
      </c>
    </row>
    <row customHeight="1" ht="41.25">
      <c r="A3" s="181" t="str">
        <f>"2025"&amp;"年部门政府购买服务预算表"</f>
        <v>2025年部门政府购买服务预算表</v>
      </c>
      <c r="B3" s="102"/>
      <c r="C3" s="102"/>
      <c r="D3" s="102"/>
      <c r="E3" s="102"/>
      <c r="F3" s="102"/>
      <c r="G3" s="102"/>
      <c r="H3" s="182"/>
      <c r="I3" s="182"/>
      <c r="J3" s="182"/>
      <c r="K3" s="182"/>
      <c r="L3" s="182"/>
      <c r="M3" s="182"/>
      <c r="N3" s="183"/>
      <c r="O3" s="182"/>
      <c r="P3" s="182"/>
      <c r="Q3" s="102"/>
      <c r="R3" s="182"/>
      <c r="S3" s="183"/>
      <c r="T3" s="102"/>
    </row>
    <row customHeight="1" ht="22.5">
      <c r="A4" s="184" t="str">
        <f>"单位名称："&amp;"宜良县司法局"</f>
        <v>单位名称：宜良县司法局</v>
      </c>
      <c r="B4" s="106"/>
      <c r="C4" s="106"/>
      <c r="D4" s="106"/>
      <c r="E4" s="106"/>
      <c r="F4" s="106"/>
      <c r="G4" s="106"/>
      <c r="H4" s="185"/>
      <c r="I4" s="185"/>
      <c r="J4" s="185"/>
      <c r="K4" s="185"/>
      <c r="L4" s="185"/>
      <c r="M4" s="185"/>
      <c r="N4" s="179"/>
      <c r="O4" s="178"/>
      <c r="P4" s="178"/>
      <c r="Q4" s="100"/>
      <c r="R4" s="178"/>
      <c r="S4" s="186"/>
      <c r="T4" s="180" t="s">
        <v>3</v>
      </c>
    </row>
    <row customHeight="1" ht="24">
      <c r="A5" s="129" t="s">
        <v>193</v>
      </c>
      <c r="B5" s="153" t="s">
        <v>194</v>
      </c>
      <c r="C5" s="153" t="s">
        <v>312</v>
      </c>
      <c r="D5" s="153" t="s">
        <v>325</v>
      </c>
      <c r="E5" s="153" t="s">
        <v>326</v>
      </c>
      <c r="F5" s="153" t="s">
        <v>327</v>
      </c>
      <c r="G5" s="153" t="s">
        <v>328</v>
      </c>
      <c r="H5" s="154" t="s">
        <v>329</v>
      </c>
      <c r="I5" s="154" t="s">
        <v>330</v>
      </c>
      <c r="J5" s="155" t="s">
        <v>201</v>
      </c>
      <c r="K5" s="155"/>
      <c r="L5" s="155"/>
      <c r="M5" s="155"/>
      <c r="N5" s="110"/>
      <c r="O5" s="155"/>
      <c r="P5" s="155"/>
      <c r="Q5" s="109"/>
      <c r="R5" s="155"/>
      <c r="S5" s="110"/>
      <c r="T5" s="111"/>
    </row>
    <row customHeight="1" ht="24">
      <c r="A6" s="131"/>
      <c r="B6" s="156"/>
      <c r="C6" s="156"/>
      <c r="D6" s="156"/>
      <c r="E6" s="156"/>
      <c r="F6" s="156"/>
      <c r="G6" s="156"/>
      <c r="H6" s="157"/>
      <c r="I6" s="157"/>
      <c r="J6" s="157" t="s">
        <v>58</v>
      </c>
      <c r="K6" s="157" t="s">
        <v>61</v>
      </c>
      <c r="L6" s="157" t="s">
        <v>318</v>
      </c>
      <c r="M6" s="157" t="s">
        <v>319</v>
      </c>
      <c r="N6" s="158" t="s">
        <v>320</v>
      </c>
      <c r="O6" s="159" t="s">
        <v>321</v>
      </c>
      <c r="P6" s="159"/>
      <c r="Q6" s="160"/>
      <c r="R6" s="159"/>
      <c r="S6" s="161"/>
      <c r="T6" s="162"/>
    </row>
    <row customHeight="1" ht="54">
      <c r="A7" s="134"/>
      <c r="B7" s="162"/>
      <c r="C7" s="162"/>
      <c r="D7" s="162"/>
      <c r="E7" s="162"/>
      <c r="F7" s="162"/>
      <c r="G7" s="162"/>
      <c r="H7" s="163"/>
      <c r="I7" s="163"/>
      <c r="J7" s="163"/>
      <c r="K7" s="163" t="s">
        <v>60</v>
      </c>
      <c r="L7" s="163"/>
      <c r="M7" s="163"/>
      <c r="N7" s="164"/>
      <c r="O7" s="163" t="s">
        <v>60</v>
      </c>
      <c r="P7" s="163" t="s">
        <v>67</v>
      </c>
      <c r="Q7" s="162" t="s">
        <v>68</v>
      </c>
      <c r="R7" s="163" t="s">
        <v>69</v>
      </c>
      <c r="S7" s="164" t="s">
        <v>70</v>
      </c>
      <c r="T7" s="162" t="s">
        <v>71</v>
      </c>
    </row>
    <row customHeight="1" ht="17.25">
      <c r="A8" s="80">
        <v>1</v>
      </c>
      <c r="B8" s="162">
        <v>2</v>
      </c>
      <c r="C8" s="80">
        <v>3</v>
      </c>
      <c r="D8" s="80">
        <v>4</v>
      </c>
      <c r="E8" s="162">
        <v>5</v>
      </c>
      <c r="F8" s="80">
        <v>6</v>
      </c>
      <c r="G8" s="80">
        <v>7</v>
      </c>
      <c r="H8" s="162">
        <v>8</v>
      </c>
      <c r="I8" s="80">
        <v>9</v>
      </c>
      <c r="J8" s="80">
        <v>10</v>
      </c>
      <c r="K8" s="162">
        <v>11</v>
      </c>
      <c r="L8" s="80">
        <v>12</v>
      </c>
      <c r="M8" s="80">
        <v>13</v>
      </c>
      <c r="N8" s="162">
        <v>14</v>
      </c>
      <c r="O8" s="80">
        <v>15</v>
      </c>
      <c r="P8" s="80">
        <v>16</v>
      </c>
      <c r="Q8" s="162">
        <v>17</v>
      </c>
      <c r="R8" s="80">
        <v>18</v>
      </c>
      <c r="S8" s="80">
        <v>19</v>
      </c>
      <c r="T8" s="80">
        <v>20</v>
      </c>
    </row>
    <row customHeight="1" ht="21">
      <c r="A9" s="167"/>
      <c r="B9" s="168"/>
      <c r="C9" s="168"/>
      <c r="D9" s="168"/>
      <c r="E9" s="168"/>
      <c r="F9" s="168"/>
      <c r="G9" s="168"/>
      <c r="H9" s="169"/>
      <c r="I9" s="169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customHeight="1" ht="21">
      <c r="A10" s="171" t="s">
        <v>182</v>
      </c>
      <c r="B10" s="172"/>
      <c r="C10" s="172"/>
      <c r="D10" s="172"/>
      <c r="E10" s="172"/>
      <c r="F10" s="172"/>
      <c r="G10" s="172"/>
      <c r="H10" s="173"/>
      <c r="I10" s="36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rintOptions horizontalCentered="1"/>
  <pageMargins left="0.96" right="0.96" top="0.72" bottom="0.72" header="0.00" footer="0.00"/>
  <pageSetup paperSize="9" scale="6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AD7A3E5-7D68-B353-7A86-A39B93FD0CFB}" mc:Ignorable="x14ac xr xr2 xr3">
  <sheetPr>
    <outlinePr summaryRight="0"/>
    <pageSetUpPr fitToPage="1"/>
  </sheetPr>
  <dimension ref="A1:X9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7.7109375" customWidth="1"/>
    <col min="2" max="24" width="20.0039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customHeight="1" ht="17.25">
      <c r="D2" s="68"/>
      <c r="W2" s="101"/>
      <c r="X2" s="101" t="s">
        <v>331</v>
      </c>
    </row>
    <row customHeight="1" ht="41.25">
      <c r="A3" s="151" t="str">
        <f>"2025"&amp;"年对下转移支付预算表"</f>
        <v>2025年对下转移支付预算表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2"/>
      <c r="X3" s="102"/>
    </row>
    <row customHeight="1" ht="18">
      <c r="A4" s="184" t="str">
        <f>"单位名称："&amp;"宜良县司法局"</f>
        <v>单位名称：宜良县司法局</v>
      </c>
      <c r="B4" s="185"/>
      <c r="C4" s="185"/>
      <c r="D4" s="187"/>
      <c r="E4" s="178"/>
      <c r="F4" s="178"/>
      <c r="G4" s="178"/>
      <c r="H4" s="178"/>
      <c r="I4" s="178"/>
      <c r="W4" s="152"/>
      <c r="X4" s="152" t="s">
        <v>3</v>
      </c>
    </row>
    <row customHeight="1" ht="19.5">
      <c r="A5" s="130" t="s">
        <v>333</v>
      </c>
      <c r="B5" s="115" t="s">
        <v>201</v>
      </c>
      <c r="C5" s="76"/>
      <c r="D5" s="76"/>
      <c r="E5" s="115" t="s">
        <v>334</v>
      </c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109"/>
      <c r="X5" s="111"/>
    </row>
    <row customHeight="1" ht="40.5">
      <c r="A6" s="80"/>
      <c r="B6" s="113" t="s">
        <v>58</v>
      </c>
      <c r="C6" s="129" t="s">
        <v>61</v>
      </c>
      <c r="D6" s="188" t="s">
        <v>318</v>
      </c>
      <c r="E6" s="94" t="s">
        <v>335</v>
      </c>
      <c r="F6" s="94" t="s">
        <v>336</v>
      </c>
      <c r="G6" s="94" t="s">
        <v>337</v>
      </c>
      <c r="H6" s="94" t="s">
        <v>338</v>
      </c>
      <c r="I6" s="94" t="s">
        <v>339</v>
      </c>
      <c r="J6" s="94" t="s">
        <v>340</v>
      </c>
      <c r="K6" s="94" t="s">
        <v>341</v>
      </c>
      <c r="L6" s="94" t="s">
        <v>342</v>
      </c>
      <c r="M6" s="94" t="s">
        <v>343</v>
      </c>
      <c r="N6" s="94" t="s">
        <v>344</v>
      </c>
      <c r="O6" s="94" t="s">
        <v>345</v>
      </c>
      <c r="P6" s="94" t="s">
        <v>346</v>
      </c>
      <c r="Q6" s="94" t="s">
        <v>347</v>
      </c>
      <c r="R6" s="94" t="s">
        <v>348</v>
      </c>
      <c r="S6" s="94" t="s">
        <v>349</v>
      </c>
      <c r="T6" s="94" t="s">
        <v>350</v>
      </c>
      <c r="U6" s="94" t="s">
        <v>351</v>
      </c>
      <c r="V6" s="94" t="s">
        <v>352</v>
      </c>
      <c r="W6" s="94" t="s">
        <v>353</v>
      </c>
      <c r="X6" s="189" t="s">
        <v>354</v>
      </c>
    </row>
    <row customHeight="1" ht="19.5">
      <c r="A7" s="136">
        <v>1</v>
      </c>
      <c r="B7" s="136">
        <v>2</v>
      </c>
      <c r="C7" s="136">
        <v>3</v>
      </c>
      <c r="D7" s="86">
        <v>4</v>
      </c>
      <c r="E7" s="121">
        <v>5</v>
      </c>
      <c r="F7" s="136">
        <v>6</v>
      </c>
      <c r="G7" s="136">
        <v>7</v>
      </c>
      <c r="H7" s="86">
        <v>8</v>
      </c>
      <c r="I7" s="136">
        <v>9</v>
      </c>
      <c r="J7" s="136">
        <v>10</v>
      </c>
      <c r="K7" s="136">
        <v>11</v>
      </c>
      <c r="L7" s="86">
        <v>12</v>
      </c>
      <c r="M7" s="136">
        <v>13</v>
      </c>
      <c r="N7" s="136">
        <v>14</v>
      </c>
      <c r="O7" s="136">
        <v>15</v>
      </c>
      <c r="P7" s="86">
        <v>16</v>
      </c>
      <c r="Q7" s="136">
        <v>17</v>
      </c>
      <c r="R7" s="136">
        <v>18</v>
      </c>
      <c r="S7" s="136">
        <v>19</v>
      </c>
      <c r="T7" s="86">
        <v>20</v>
      </c>
      <c r="U7" s="86">
        <v>21</v>
      </c>
      <c r="V7" s="86">
        <v>22</v>
      </c>
      <c r="W7" s="121">
        <v>23</v>
      </c>
      <c r="X7" s="121">
        <v>24</v>
      </c>
    </row>
    <row customHeight="1" ht="19.5">
      <c r="A8" s="65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customHeight="1" ht="19.5">
      <c r="A9" s="64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5">
    <mergeCell ref="A3:X3"/>
    <mergeCell ref="A5:A6"/>
    <mergeCell ref="B5:D5"/>
    <mergeCell ref="A4:I4"/>
    <mergeCell ref="E5:X5"/>
  </mergeCells>
  <printOptions horizontalCentered="1"/>
  <pageMargins left="0.96" right="0.96" top="0.72" bottom="0.72" header="0.00" footer="0.00"/>
  <pageSetup paperSize="9" scale="5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69F7381-3696-3796-4814-568874F083EC}" mc:Ignorable="x14ac xr xr2 xr3">
  <sheetPr>
    <outlinePr summaryRight="0"/>
    <pageSetUpPr fitToPage="1"/>
  </sheetPr>
  <dimension ref="A1:J8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2"/>
  <cols>
    <col min="1" max="1" width="34.28125" customWidth="1"/>
    <col min="2" max="2" width="29.00390625" customWidth="1"/>
    <col min="3" max="5" width="23.57421875" customWidth="1"/>
    <col min="6" max="6" width="11.28125" customWidth="1"/>
    <col min="7" max="7" width="25.140625" customWidth="1"/>
    <col min="8" max="8" width="15.57421875" customWidth="1"/>
    <col min="9" max="9" width="13.421875" customWidth="1"/>
    <col min="10" max="10" width="18.8515625" customWidth="1"/>
  </cols>
  <sheetData>
    <row customHeight="1" ht="12">
      <c r="A1" s="8"/>
      <c r="B1" s="8"/>
      <c r="C1" s="8"/>
      <c r="D1" s="8"/>
      <c r="E1" s="8"/>
      <c r="F1" s="8"/>
      <c r="G1" s="8"/>
      <c r="H1" s="8"/>
      <c r="I1" s="8"/>
      <c r="J1" s="8"/>
    </row>
    <row customHeight="1" ht="16.5">
      <c r="J2" s="101" t="s">
        <v>355</v>
      </c>
    </row>
    <row customHeight="1" ht="41.25">
      <c r="A3" s="190" t="str">
        <f>"2025"&amp;"年对下转移支付绩效目标表"</f>
        <v>2025年对下转移支付绩效目标表</v>
      </c>
      <c r="B3" s="103"/>
      <c r="C3" s="103"/>
      <c r="D3" s="103"/>
      <c r="E3" s="103"/>
      <c r="F3" s="102"/>
      <c r="G3" s="103"/>
      <c r="H3" s="102"/>
      <c r="I3" s="102"/>
      <c r="J3" s="103"/>
    </row>
    <row customHeight="1" ht="17.25">
      <c r="A4" s="70" t="str">
        <f>"单位名称："&amp;"宜良县司法局"</f>
        <v>单位名称：宜良县司法局</v>
      </c>
    </row>
    <row customHeight="1" ht="44.25">
      <c r="A5" s="135" t="s">
        <v>333</v>
      </c>
      <c r="B5" s="135" t="s">
        <v>296</v>
      </c>
      <c r="C5" s="135" t="s">
        <v>297</v>
      </c>
      <c r="D5" s="135" t="s">
        <v>298</v>
      </c>
      <c r="E5" s="135" t="s">
        <v>299</v>
      </c>
      <c r="F5" s="138" t="s">
        <v>300</v>
      </c>
      <c r="G5" s="135" t="s">
        <v>301</v>
      </c>
      <c r="H5" s="138" t="s">
        <v>302</v>
      </c>
      <c r="I5" s="138" t="s">
        <v>303</v>
      </c>
      <c r="J5" s="135" t="s">
        <v>304</v>
      </c>
    </row>
    <row customHeight="1" ht="14.25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138">
        <v>6</v>
      </c>
      <c r="G6" s="135">
        <v>7</v>
      </c>
      <c r="H6" s="138">
        <v>8</v>
      </c>
      <c r="I6" s="138">
        <v>9</v>
      </c>
      <c r="J6" s="135">
        <v>10</v>
      </c>
    </row>
    <row customHeight="1" ht="42">
      <c r="A7" s="65"/>
      <c r="B7" s="64"/>
      <c r="C7" s="64"/>
      <c r="D7" s="64"/>
      <c r="E7" s="140"/>
      <c r="F7" s="38"/>
      <c r="G7" s="140"/>
      <c r="H7" s="38"/>
      <c r="I7" s="38"/>
      <c r="J7" s="140"/>
    </row>
    <row customHeight="1" ht="42">
      <c r="A8" s="65"/>
      <c r="B8" s="41"/>
      <c r="C8" s="41"/>
      <c r="D8" s="41"/>
      <c r="E8" s="65"/>
      <c r="F8" s="41"/>
      <c r="G8" s="65"/>
      <c r="H8" s="41"/>
      <c r="I8" s="41"/>
      <c r="J8" s="65"/>
    </row>
  </sheetData>
  <mergeCells count="2">
    <mergeCell ref="A3:J3"/>
    <mergeCell ref="A4:H4"/>
  </mergeCells>
  <printOptions horizontalCentered="1"/>
  <pageMargins left="0.96" right="0.96" top="0.72" bottom="0.72" header="0.00" footer="0.00"/>
  <pageSetup paperSize="9" scale="69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888B8F-3739-9578-EC0F-A0823ADCF1FE}" mc:Ignorable="x14ac xr xr2 xr3">
  <sheetPr>
    <outlinePr summaryRight="0"/>
    <pageSetUpPr fitToPage="1"/>
  </sheetPr>
  <dimension ref="A1:I9"/>
  <sheetViews>
    <sheetView topLeftCell="E1" showZeros="0" workbookViewId="0" tabSelected="1">
      <pane ySplit="1" topLeftCell="A2" activePane="bottomLeft" state="frozen"/>
      <selection pane="bottomLeft" activeCell="A1" sqref="A1"/>
    </sheetView>
  </sheetViews>
  <sheetFormatPr defaultColWidth="10.421875" customHeight="1" defaultRowHeight="14.25"/>
  <cols>
    <col min="1" max="3" width="33.7109375" customWidth="1"/>
    <col min="4" max="4" width="45.57421875" customWidth="1"/>
    <col min="5" max="5" width="27.57421875" customWidth="1"/>
    <col min="6" max="6" width="21.7109375" customWidth="1"/>
    <col min="7" max="9" width="26.281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</row>
    <row customHeight="1" ht="14.25">
      <c r="A2" s="191" t="s">
        <v>357</v>
      </c>
      <c r="B2" s="192"/>
      <c r="C2" s="192"/>
      <c r="D2" s="193"/>
      <c r="E2" s="193"/>
      <c r="F2" s="193"/>
      <c r="G2" s="192"/>
      <c r="H2" s="192"/>
      <c r="I2" s="193"/>
    </row>
    <row customHeight="1" ht="41.25">
      <c r="A3" s="24" t="str">
        <f>"2025"&amp;"年新增资产配置预算表"</f>
        <v>2025年新增资产配置预算表</v>
      </c>
      <c r="B3" s="63"/>
      <c r="C3" s="63"/>
      <c r="D3" s="88"/>
      <c r="E3" s="88"/>
      <c r="F3" s="88"/>
      <c r="G3" s="63"/>
      <c r="H3" s="63"/>
      <c r="I3" s="88"/>
    </row>
    <row customHeight="1" ht="14.25">
      <c r="A4" s="12" t="str">
        <f>"单位名称："&amp;"宜良县司法局"</f>
        <v>单位名称：宜良县司法局</v>
      </c>
      <c r="B4" s="194"/>
      <c r="C4" s="194"/>
      <c r="D4" s="9"/>
      <c r="F4" s="88"/>
      <c r="G4" s="63"/>
      <c r="H4" s="63"/>
      <c r="I4" s="10" t="s">
        <v>3</v>
      </c>
    </row>
    <row customHeight="1" ht="28.5">
      <c r="A5" s="93" t="s">
        <v>193</v>
      </c>
      <c r="B5" s="94" t="s">
        <v>194</v>
      </c>
      <c r="C5" s="43" t="s">
        <v>359</v>
      </c>
      <c r="D5" s="93" t="s">
        <v>360</v>
      </c>
      <c r="E5" s="93" t="s">
        <v>361</v>
      </c>
      <c r="F5" s="93" t="s">
        <v>362</v>
      </c>
      <c r="G5" s="94" t="s">
        <v>363</v>
      </c>
      <c r="H5" s="121"/>
      <c r="I5" s="93"/>
    </row>
    <row customHeight="1" ht="21">
      <c r="A6" s="43"/>
      <c r="B6" s="97"/>
      <c r="C6" s="97"/>
      <c r="D6" s="96"/>
      <c r="E6" s="97"/>
      <c r="F6" s="97"/>
      <c r="G6" s="94" t="s">
        <v>316</v>
      </c>
      <c r="H6" s="94" t="s">
        <v>364</v>
      </c>
      <c r="I6" s="94" t="s">
        <v>365</v>
      </c>
    </row>
    <row customHeight="1" ht="17.25">
      <c r="A7" s="56" t="s">
        <v>87</v>
      </c>
      <c r="B7" s="195" t="s">
        <v>88</v>
      </c>
      <c r="C7" s="56" t="s">
        <v>89</v>
      </c>
      <c r="D7" s="140" t="s">
        <v>90</v>
      </c>
      <c r="E7" s="56" t="s">
        <v>91</v>
      </c>
      <c r="F7" s="195" t="s">
        <v>92</v>
      </c>
      <c r="G7" s="57" t="s">
        <v>93</v>
      </c>
      <c r="H7" s="140" t="s">
        <v>94</v>
      </c>
      <c r="I7" s="140">
        <v>9</v>
      </c>
    </row>
    <row customHeight="1" ht="19.5">
      <c r="A8" s="58"/>
      <c r="B8" s="20"/>
      <c r="C8" s="20"/>
      <c r="D8" s="65"/>
      <c r="E8" s="41"/>
      <c r="F8" s="57"/>
      <c r="G8" s="196"/>
      <c r="H8" s="197"/>
      <c r="I8" s="197"/>
    </row>
    <row customHeight="1" ht="19.5">
      <c r="A9" s="83" t="s">
        <v>58</v>
      </c>
      <c r="B9" s="198"/>
      <c r="C9" s="198"/>
      <c r="D9" s="199"/>
      <c r="E9" s="200"/>
      <c r="F9" s="200"/>
      <c r="G9" s="196"/>
      <c r="H9" s="197"/>
      <c r="I9" s="197"/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ageMargins left="0.67" right="0.67" top="0.72" bottom="0.72" header="0.28" footer="0.28"/>
  <pageSetup paperSize="9" scale="0" fitToWidth="0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9B9FE9C-60F8-3E46-BE04-81A3E7B9E096}" mc:Ignorable="x14ac xr xr2 xr3">
  <sheetPr>
    <outlinePr summaryRight="0"/>
    <pageSetUpPr fitToPage="1"/>
  </sheetPr>
  <dimension ref="A1:K11"/>
  <sheetViews>
    <sheetView topLeftCell="A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19.28125" customWidth="1"/>
    <col min="2" max="2" width="33.8515625" customWidth="1"/>
    <col min="3" max="3" width="23.8515625" customWidth="1"/>
    <col min="4" max="4" width="11.140625" customWidth="1"/>
    <col min="5" max="5" width="17.7109375" customWidth="1"/>
    <col min="6" max="6" width="9.8515625" customWidth="1"/>
    <col min="7" max="7" width="17.7109375" customWidth="1"/>
    <col min="8" max="11" width="23.140625" customWidth="1"/>
  </cols>
  <sheetData>
    <row customHeight="1" ht="14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customHeight="1" ht="14.25">
      <c r="D2" s="127"/>
      <c r="E2" s="127"/>
      <c r="F2" s="127"/>
      <c r="G2" s="127"/>
      <c r="K2" s="101" t="s">
        <v>366</v>
      </c>
    </row>
    <row customHeight="1" ht="41.25">
      <c r="A3" s="201" t="str">
        <f>"2025"&amp;"年上级转移支付补助项目支出预算表"</f>
        <v>2025年上级转移支付补助项目支出预算表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customHeight="1" ht="13.5">
      <c r="A4" s="70" t="str">
        <f>"单位名称："&amp;"宜良县司法局"</f>
        <v>单位名称：宜良县司法局</v>
      </c>
      <c r="B4" s="104"/>
      <c r="C4" s="104"/>
      <c r="D4" s="104"/>
      <c r="E4" s="104"/>
      <c r="F4" s="104"/>
      <c r="G4" s="104"/>
      <c r="H4" s="107"/>
      <c r="I4" s="107"/>
      <c r="J4" s="107"/>
      <c r="K4" s="152" t="s">
        <v>3</v>
      </c>
    </row>
    <row customHeight="1" ht="21.75">
      <c r="A5" s="108" t="s">
        <v>288</v>
      </c>
      <c r="B5" s="108" t="s">
        <v>196</v>
      </c>
      <c r="C5" s="108" t="s">
        <v>289</v>
      </c>
      <c r="D5" s="129" t="s">
        <v>197</v>
      </c>
      <c r="E5" s="129" t="s">
        <v>198</v>
      </c>
      <c r="F5" s="129" t="s">
        <v>290</v>
      </c>
      <c r="G5" s="129" t="s">
        <v>291</v>
      </c>
      <c r="H5" s="130" t="s">
        <v>58</v>
      </c>
      <c r="I5" s="115" t="s">
        <v>368</v>
      </c>
      <c r="J5" s="76"/>
      <c r="K5" s="77"/>
    </row>
    <row customHeight="1" ht="21.75">
      <c r="A6" s="112"/>
      <c r="B6" s="112"/>
      <c r="C6" s="112"/>
      <c r="D6" s="131"/>
      <c r="E6" s="131"/>
      <c r="F6" s="131"/>
      <c r="G6" s="131"/>
      <c r="H6" s="113"/>
      <c r="I6" s="129" t="s">
        <v>61</v>
      </c>
      <c r="J6" s="129" t="s">
        <v>62</v>
      </c>
      <c r="K6" s="129" t="s">
        <v>63</v>
      </c>
    </row>
    <row customHeight="1" ht="40.5">
      <c r="A7" s="120"/>
      <c r="B7" s="120"/>
      <c r="C7" s="120"/>
      <c r="D7" s="134"/>
      <c r="E7" s="134"/>
      <c r="F7" s="134"/>
      <c r="G7" s="134"/>
      <c r="H7" s="80"/>
      <c r="I7" s="134" t="s">
        <v>60</v>
      </c>
      <c r="J7" s="134"/>
      <c r="K7" s="134"/>
    </row>
    <row customHeight="1" ht="15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21">
        <v>10</v>
      </c>
      <c r="K8" s="121">
        <v>11</v>
      </c>
    </row>
    <row customHeight="1" ht="18.75">
      <c r="A9" s="65"/>
      <c r="B9" s="41"/>
      <c r="C9" s="65"/>
      <c r="D9" s="65"/>
      <c r="E9" s="65"/>
      <c r="F9" s="65"/>
      <c r="G9" s="65"/>
      <c r="H9" s="202"/>
      <c r="I9" s="203"/>
      <c r="J9" s="203"/>
      <c r="K9" s="202"/>
    </row>
    <row customHeight="1" ht="18.75">
      <c r="A10" s="20"/>
      <c r="B10" s="41"/>
      <c r="C10" s="41"/>
      <c r="D10" s="41"/>
      <c r="E10" s="41"/>
      <c r="F10" s="41"/>
      <c r="G10" s="41"/>
      <c r="H10" s="204"/>
      <c r="I10" s="204"/>
      <c r="J10" s="204"/>
      <c r="K10" s="202"/>
    </row>
    <row customHeight="1" ht="18.75">
      <c r="A11" s="123" t="s">
        <v>182</v>
      </c>
      <c r="B11" s="124"/>
      <c r="C11" s="124"/>
      <c r="D11" s="124"/>
      <c r="E11" s="124"/>
      <c r="F11" s="124"/>
      <c r="G11" s="62"/>
      <c r="H11" s="204"/>
      <c r="I11" s="204"/>
      <c r="J11" s="204"/>
      <c r="K11" s="202"/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4EF64C-DE0D-30B1-ADA4-EF0D347B6B7B}" mc:Ignorable="x14ac xr xr2 xr3">
  <sheetPr>
    <outlinePr summaryRight="0"/>
    <pageSetUpPr fitToPage="1"/>
  </sheetPr>
  <dimension ref="A1:G11"/>
  <sheetViews>
    <sheetView topLeftCell="D1" showZeros="0" workbookViewId="0" tabSelected="1">
      <pane ySplit="1" topLeftCell="A2" activePane="bottomLeft" state="frozen"/>
      <selection pane="bottomLeft" activeCell="A1" sqref="A1"/>
    </sheetView>
  </sheetViews>
  <sheetFormatPr defaultColWidth="9.140625" customHeight="1" defaultRowHeight="14.25"/>
  <cols>
    <col min="1" max="1" width="35.28125" customWidth="1"/>
    <col min="2" max="4" width="28.00390625" customWidth="1"/>
    <col min="5" max="7" width="23.8515625" customWidth="1"/>
  </cols>
  <sheetData>
    <row customHeight="1" ht="14.25">
      <c r="A1" s="8"/>
      <c r="B1" s="8"/>
      <c r="C1" s="8"/>
      <c r="D1" s="8"/>
      <c r="E1" s="8"/>
      <c r="F1" s="8"/>
      <c r="G1" s="8"/>
    </row>
    <row customHeight="1" ht="13.5">
      <c r="D2" s="127"/>
      <c r="G2" s="101" t="s">
        <v>369</v>
      </c>
    </row>
    <row customHeight="1" ht="41.25">
      <c r="A3" s="103" t="str">
        <f>"2025"&amp;"年部门项目中期规划预算表"</f>
        <v>2025年部门项目中期规划预算表</v>
      </c>
      <c r="B3" s="103"/>
      <c r="C3" s="103"/>
      <c r="D3" s="103"/>
      <c r="E3" s="103"/>
      <c r="F3" s="103"/>
      <c r="G3" s="103"/>
    </row>
    <row customHeight="1" ht="13.5">
      <c r="A4" s="70" t="str">
        <f>"单位名称："&amp;"宜良县司法局"</f>
        <v>单位名称：宜良县司法局</v>
      </c>
      <c r="B4" s="104"/>
      <c r="C4" s="104"/>
      <c r="D4" s="104"/>
      <c r="E4" s="107"/>
      <c r="F4" s="107"/>
      <c r="G4" s="152" t="s">
        <v>3</v>
      </c>
    </row>
    <row customHeight="1" ht="21.75">
      <c r="A5" s="108" t="s">
        <v>289</v>
      </c>
      <c r="B5" s="108" t="s">
        <v>288</v>
      </c>
      <c r="C5" s="108" t="s">
        <v>196</v>
      </c>
      <c r="D5" s="129" t="s">
        <v>371</v>
      </c>
      <c r="E5" s="115" t="s">
        <v>61</v>
      </c>
      <c r="F5" s="76"/>
      <c r="G5" s="77"/>
    </row>
    <row customHeight="1" ht="21.75">
      <c r="A6" s="112"/>
      <c r="B6" s="112"/>
      <c r="C6" s="112"/>
      <c r="D6" s="131"/>
      <c r="E6" s="148" t="str">
        <f>"2025"&amp;"年"</f>
        <v>2025年</v>
      </c>
      <c r="F6" s="129" t="str">
        <f>("2025"+1)&amp;"年"</f>
        <v>2026年</v>
      </c>
      <c r="G6" s="129" t="str">
        <f>("2025"+2)&amp;"年"</f>
        <v>2027年</v>
      </c>
    </row>
    <row customHeight="1" ht="40.5">
      <c r="A7" s="120"/>
      <c r="B7" s="120"/>
      <c r="C7" s="120"/>
      <c r="D7" s="134"/>
      <c r="E7" s="80"/>
      <c r="F7" s="134" t="s">
        <v>60</v>
      </c>
      <c r="G7" s="134"/>
    </row>
    <row customHeight="1" ht="15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</row>
    <row customHeight="1" ht="17.25">
      <c r="A9" s="41"/>
      <c r="B9" s="205"/>
      <c r="C9" s="205"/>
      <c r="D9" s="41"/>
      <c r="E9" s="204"/>
      <c r="F9" s="204"/>
      <c r="G9" s="204"/>
    </row>
    <row customHeight="1" ht="18.75">
      <c r="A10" s="41"/>
      <c r="B10" s="41"/>
      <c r="C10" s="41"/>
      <c r="D10" s="41"/>
      <c r="E10" s="204"/>
      <c r="F10" s="204"/>
      <c r="G10" s="204"/>
    </row>
    <row customHeight="1" ht="18.75">
      <c r="A11" s="206" t="s">
        <v>58</v>
      </c>
      <c r="B11" s="207" t="s">
        <v>375</v>
      </c>
      <c r="C11" s="207"/>
      <c r="D11" s="208"/>
      <c r="E11" s="204"/>
      <c r="F11" s="204"/>
      <c r="G11" s="204"/>
    </row>
  </sheetData>
  <mergeCells count="11">
    <mergeCell ref="A11:D11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rintOptions horizontalCentered="1"/>
  <pageMargins left="0.37" right="0.37" top="0.56" bottom="0.56" header="0.48" footer="0.48"/>
  <pageSetup paperSize="9" scale="5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